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Q46" i="1" l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P46" i="1"/>
  <c r="R46" i="1"/>
  <c r="P45" i="1"/>
  <c r="R45" i="1"/>
  <c r="P44" i="1"/>
  <c r="R44" i="1"/>
  <c r="P43" i="1"/>
  <c r="R43" i="1"/>
  <c r="P42" i="1"/>
  <c r="R42" i="1"/>
  <c r="P41" i="1"/>
  <c r="R41" i="1"/>
  <c r="P40" i="1"/>
  <c r="R40" i="1"/>
  <c r="P39" i="1"/>
  <c r="R39" i="1"/>
  <c r="P38" i="1"/>
  <c r="R38" i="1"/>
  <c r="P37" i="1"/>
  <c r="R37" i="1"/>
  <c r="P36" i="1"/>
  <c r="R36" i="1"/>
  <c r="P35" i="1"/>
  <c r="R35" i="1"/>
  <c r="P34" i="1"/>
  <c r="R34" i="1"/>
  <c r="P33" i="1"/>
  <c r="R33" i="1"/>
  <c r="P32" i="1"/>
  <c r="R32" i="1"/>
  <c r="P31" i="1"/>
  <c r="R31" i="1"/>
  <c r="P30" i="1"/>
  <c r="R30" i="1"/>
  <c r="P29" i="1"/>
  <c r="R29" i="1"/>
  <c r="P28" i="1"/>
  <c r="R28" i="1"/>
  <c r="N46" i="1"/>
  <c r="N45" i="1"/>
  <c r="N44" i="1"/>
  <c r="N43" i="1"/>
  <c r="N42" i="1"/>
  <c r="N41" i="1"/>
  <c r="N40" i="1"/>
  <c r="N39" i="1"/>
  <c r="N38" i="1"/>
  <c r="N37" i="1"/>
  <c r="N36" i="1"/>
  <c r="N34" i="1"/>
  <c r="N33" i="1"/>
  <c r="N32" i="1"/>
  <c r="N31" i="1"/>
  <c r="N30" i="1"/>
  <c r="N29" i="1"/>
  <c r="N28" i="1"/>
  <c r="N27" i="1"/>
  <c r="N35" i="1"/>
  <c r="K27" i="1"/>
  <c r="D47" i="1"/>
  <c r="C27" i="1"/>
  <c r="C28" i="1"/>
  <c r="V47" i="1"/>
  <c r="G20" i="1"/>
  <c r="B29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P27" i="1"/>
  <c r="R27" i="1"/>
  <c r="B31" i="1"/>
  <c r="B30" i="1"/>
  <c r="B32" i="1"/>
  <c r="O47" i="1"/>
  <c r="B33" i="1"/>
  <c r="Q47" i="1"/>
  <c r="E22" i="1"/>
  <c r="R47" i="1"/>
  <c r="E23" i="1"/>
  <c r="P47" i="1"/>
  <c r="B28" i="1"/>
  <c r="B34" i="1"/>
  <c r="N47" i="1"/>
  <c r="Q20" i="1"/>
  <c r="B35" i="1"/>
  <c r="B36" i="1"/>
  <c r="B37" i="1"/>
  <c r="B38" i="1"/>
  <c r="B39" i="1"/>
  <c r="B40" i="1"/>
  <c r="B41" i="1"/>
  <c r="B42" i="1"/>
  <c r="B43" i="1"/>
  <c r="B44" i="1"/>
  <c r="B45" i="1"/>
  <c r="B46" i="1"/>
</calcChain>
</file>

<file path=xl/sharedStrings.xml><?xml version="1.0" encoding="utf-8"?>
<sst xmlns="http://schemas.openxmlformats.org/spreadsheetml/2006/main" count="74" uniqueCount="68">
  <si>
    <t>PACKING LIST</t>
  </si>
  <si>
    <t xml:space="preserve">Invoice No.&amp; Date: </t>
  </si>
  <si>
    <t>Consignee</t>
  </si>
  <si>
    <t xml:space="preserve">Bank of Consigner / Exporter  :  </t>
  </si>
  <si>
    <t>Pre-carriage by</t>
  </si>
  <si>
    <t xml:space="preserve">Vessel / Flight no
</t>
  </si>
  <si>
    <t xml:space="preserve">Port of Discharge                                      </t>
  </si>
  <si>
    <t>Marks &amp; Nos./</t>
  </si>
  <si>
    <t>No &amp; Kind Of Pkgs</t>
  </si>
  <si>
    <t>Description of goods</t>
  </si>
  <si>
    <t>Quantity</t>
  </si>
  <si>
    <t>Remarks</t>
  </si>
  <si>
    <t>Container No</t>
  </si>
  <si>
    <t>TTL</t>
  </si>
  <si>
    <t>Nett weight</t>
  </si>
  <si>
    <t>Gross weight</t>
  </si>
  <si>
    <t>Measurment (CM)</t>
  </si>
  <si>
    <t>CBM</t>
  </si>
  <si>
    <t>COLOUR</t>
  </si>
  <si>
    <t>L</t>
  </si>
  <si>
    <t>CTN</t>
  </si>
  <si>
    <t>SETS/PCS</t>
  </si>
  <si>
    <t>(Kgs/Ctn)</t>
  </si>
  <si>
    <t>W</t>
  </si>
  <si>
    <t>H</t>
  </si>
  <si>
    <t>WHITE</t>
  </si>
  <si>
    <t>NAVY</t>
  </si>
  <si>
    <t>TTL/ PCS</t>
  </si>
  <si>
    <t>TTL PACK/</t>
  </si>
  <si>
    <t>BLACK</t>
  </si>
  <si>
    <t>KGS</t>
  </si>
  <si>
    <t>Total Nett weight</t>
  </si>
  <si>
    <t>Total Gross weight</t>
  </si>
  <si>
    <r>
      <rPr>
        <b/>
        <sz val="18"/>
        <rFont val="Arial"/>
        <family val="2"/>
      </rPr>
      <t xml:space="preserve">Country of Orgin of Goods                                                </t>
    </r>
    <r>
      <rPr>
        <sz val="18"/>
        <rFont val="Arial"/>
        <family val="2"/>
      </rPr>
      <t>INDIA</t>
    </r>
  </si>
  <si>
    <t>OFF WHITE</t>
  </si>
  <si>
    <t>PURPLE</t>
  </si>
  <si>
    <t>LIGHT GREY</t>
  </si>
  <si>
    <t>RED</t>
  </si>
  <si>
    <t>GREEN</t>
  </si>
  <si>
    <t>ROSE</t>
  </si>
  <si>
    <t>LIGHT BLUE</t>
  </si>
  <si>
    <t>LIGHT ROSE</t>
  </si>
  <si>
    <t>MULTI COLOUR</t>
  </si>
  <si>
    <t>DRAK GREY</t>
  </si>
  <si>
    <t>LIGHT GREEN</t>
  </si>
  <si>
    <t>QTY</t>
  </si>
  <si>
    <t>FROM</t>
  </si>
  <si>
    <t>TO</t>
  </si>
  <si>
    <t>CTN. NO</t>
  </si>
  <si>
    <t>Number of</t>
  </si>
  <si>
    <t>Cartons</t>
  </si>
  <si>
    <t>BROWN</t>
  </si>
  <si>
    <t>SKY BLUE</t>
  </si>
  <si>
    <t>YELLOW</t>
  </si>
  <si>
    <t>ORANGE</t>
  </si>
  <si>
    <t>CHARCOAL</t>
  </si>
  <si>
    <t>GOLD YELLOW</t>
  </si>
  <si>
    <t>PACK</t>
  </si>
  <si>
    <t>60 X 35 X 42 CM</t>
  </si>
  <si>
    <t>Buyer's Order No.&amp; Date:</t>
  </si>
  <si>
    <t>100% COTTON TERRY TOWEL</t>
  </si>
  <si>
    <t>CBM:</t>
  </si>
  <si>
    <t>No of carton:</t>
  </si>
  <si>
    <t>Carton Measurment:</t>
  </si>
  <si>
    <t>Gross Weight:</t>
  </si>
  <si>
    <t>Net Weight :</t>
  </si>
  <si>
    <r>
      <rPr>
        <b/>
        <sz val="18"/>
        <rFont val="Arial"/>
        <family val="2"/>
      </rPr>
      <t>Country of Final Destination</t>
    </r>
    <r>
      <rPr>
        <sz val="18"/>
        <rFont val="Arial"/>
        <family val="2"/>
      </rPr>
      <t xml:space="preserve">
</t>
    </r>
  </si>
  <si>
    <t>Shipper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</si>
</sst>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0.000"/>
    <numFmt numFmtId="166" formatCode="0.000_);[Red]\(0.000\)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8"/>
      <name val="Calibri"/>
      <family val="2"/>
    </font>
    <font>
      <sz val="18"/>
      <color indexed="8"/>
      <name val="Calibri"/>
      <family val="2"/>
    </font>
    <font>
      <sz val="18"/>
      <name val="Arial CE"/>
      <family val="2"/>
      <charset val="238"/>
    </font>
    <font>
      <sz val="18"/>
      <name val="Arial Narrow"/>
      <family val="2"/>
    </font>
    <font>
      <b/>
      <sz val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u/>
      <sz val="18"/>
      <name val="Arial"/>
      <family val="2"/>
    </font>
    <font>
      <b/>
      <sz val="18"/>
      <name val="Bookman Old Style"/>
      <family val="1"/>
    </font>
    <font>
      <sz val="18"/>
      <color indexed="10"/>
      <name val="Arial"/>
      <family val="2"/>
    </font>
    <font>
      <b/>
      <sz val="18"/>
      <color indexed="8"/>
      <name val="Bookman Old Style"/>
      <family val="1"/>
    </font>
    <font>
      <sz val="18"/>
      <color indexed="8"/>
      <name val="Arial"/>
      <family val="2"/>
    </font>
    <font>
      <b/>
      <sz val="20"/>
      <name val="Arial"/>
      <family val="2"/>
    </font>
    <font>
      <sz val="10"/>
      <name val="Bookman Old Style"/>
      <family val="1"/>
    </font>
    <font>
      <sz val="9"/>
      <color indexed="8"/>
      <name val="Calibri"/>
      <family val="2"/>
    </font>
    <font>
      <sz val="9"/>
      <name val="Calibri"/>
      <family val="2"/>
    </font>
    <font>
      <sz val="18"/>
      <name val="Bookman Old Style"/>
      <family val="1"/>
    </font>
    <font>
      <b/>
      <sz val="18"/>
      <name val="Times New Roman"/>
      <family val="1"/>
    </font>
    <font>
      <sz val="18"/>
      <name val="Times New Roman"/>
      <family val="1"/>
    </font>
    <font>
      <b/>
      <sz val="18"/>
      <color indexed="10"/>
      <name val="Arial"/>
      <family val="2"/>
    </font>
    <font>
      <b/>
      <sz val="18"/>
      <color indexed="8"/>
      <name val="Arial"/>
      <family val="2"/>
    </font>
    <font>
      <b/>
      <sz val="14"/>
      <name val="Arial"/>
      <family val="2"/>
    </font>
    <font>
      <b/>
      <sz val="14"/>
      <color indexed="8"/>
      <name val="Calibri"/>
      <family val="2"/>
    </font>
    <font>
      <b/>
      <sz val="16"/>
      <color indexed="8"/>
      <name val="Calibri"/>
      <family val="2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26" fillId="0" borderId="0"/>
    <xf numFmtId="0" fontId="1" fillId="0" borderId="0"/>
  </cellStyleXfs>
  <cellXfs count="171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3" fillId="0" borderId="2" xfId="0" applyFont="1" applyBorder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0" xfId="0" applyFont="1"/>
    <xf numFmtId="0" fontId="3" fillId="0" borderId="3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8" fillId="0" borderId="6" xfId="5" applyFont="1" applyBorder="1"/>
    <xf numFmtId="0" fontId="8" fillId="0" borderId="0" xfId="5" applyFont="1"/>
    <xf numFmtId="0" fontId="7" fillId="0" borderId="0" xfId="5" applyFont="1"/>
    <xf numFmtId="3" fontId="8" fillId="0" borderId="0" xfId="5" applyNumberFormat="1" applyFont="1"/>
    <xf numFmtId="0" fontId="8" fillId="0" borderId="0" xfId="5" applyFont="1" applyAlignment="1">
      <alignment horizontal="center"/>
    </xf>
    <xf numFmtId="0" fontId="8" fillId="0" borderId="8" xfId="5" applyFont="1" applyBorder="1" applyAlignment="1">
      <alignment horizontal="left" vertical="top" wrapText="1"/>
    </xf>
    <xf numFmtId="0" fontId="3" fillId="0" borderId="10" xfId="0" applyFont="1" applyBorder="1"/>
    <xf numFmtId="0" fontId="9" fillId="0" borderId="0" xfId="5" applyFont="1" applyAlignment="1">
      <alignment horizontal="center"/>
    </xf>
    <xf numFmtId="0" fontId="8" fillId="0" borderId="11" xfId="5" applyFont="1" applyBorder="1"/>
    <xf numFmtId="0" fontId="8" fillId="0" borderId="4" xfId="5" applyFont="1" applyBorder="1"/>
    <xf numFmtId="0" fontId="8" fillId="0" borderId="12" xfId="5" applyFont="1" applyBorder="1" applyAlignment="1">
      <alignment horizontal="center"/>
    </xf>
    <xf numFmtId="0" fontId="8" fillId="0" borderId="13" xfId="5" applyFont="1" applyBorder="1" applyAlignment="1">
      <alignment horizontal="center"/>
    </xf>
    <xf numFmtId="0" fontId="6" fillId="0" borderId="0" xfId="4" applyFont="1" applyAlignment="1">
      <alignment vertical="center"/>
    </xf>
    <xf numFmtId="0" fontId="8" fillId="0" borderId="14" xfId="5" applyFont="1" applyBorder="1" applyAlignment="1">
      <alignment horizontal="left" vertical="top" wrapText="1"/>
    </xf>
    <xf numFmtId="0" fontId="7" fillId="0" borderId="13" xfId="5" applyFont="1" applyBorder="1" applyAlignment="1">
      <alignment horizontal="center" vertical="center" wrapText="1"/>
    </xf>
    <xf numFmtId="0" fontId="7" fillId="0" borderId="15" xfId="5" applyFont="1" applyBorder="1" applyAlignment="1">
      <alignment horizontal="center" vertical="center" wrapText="1"/>
    </xf>
    <xf numFmtId="0" fontId="7" fillId="0" borderId="16" xfId="5" applyFont="1" applyBorder="1" applyAlignment="1">
      <alignment horizontal="center" vertical="center"/>
    </xf>
    <xf numFmtId="165" fontId="10" fillId="0" borderId="16" xfId="2" applyNumberFormat="1" applyFont="1" applyBorder="1" applyAlignment="1">
      <alignment horizontal="center" vertical="center"/>
    </xf>
    <xf numFmtId="2" fontId="10" fillId="0" borderId="17" xfId="2" applyNumberFormat="1" applyFont="1" applyBorder="1" applyAlignment="1">
      <alignment horizontal="center" vertical="center"/>
    </xf>
    <xf numFmtId="2" fontId="10" fillId="0" borderId="18" xfId="2" applyNumberFormat="1" applyFont="1" applyBorder="1" applyAlignment="1">
      <alignment horizontal="center" vertical="center"/>
    </xf>
    <xf numFmtId="2" fontId="10" fillId="0" borderId="19" xfId="2" applyNumberFormat="1" applyFont="1" applyBorder="1" applyAlignment="1">
      <alignment horizontal="center" vertical="center"/>
    </xf>
    <xf numFmtId="0" fontId="14" fillId="0" borderId="20" xfId="5" applyFont="1" applyBorder="1" applyAlignment="1">
      <alignment horizontal="center" vertical="center"/>
    </xf>
    <xf numFmtId="0" fontId="11" fillId="0" borderId="2" xfId="5" applyFont="1" applyBorder="1" applyAlignment="1">
      <alignment vertical="top" wrapText="1"/>
    </xf>
    <xf numFmtId="0" fontId="11" fillId="0" borderId="21" xfId="5" applyFont="1" applyBorder="1" applyAlignment="1">
      <alignment vertical="top" wrapText="1"/>
    </xf>
    <xf numFmtId="0" fontId="11" fillId="0" borderId="0" xfId="5" applyFont="1" applyAlignment="1">
      <alignment vertical="top" wrapText="1"/>
    </xf>
    <xf numFmtId="0" fontId="11" fillId="0" borderId="4" xfId="5" applyFont="1" applyBorder="1" applyAlignment="1">
      <alignment vertical="top" wrapText="1"/>
    </xf>
    <xf numFmtId="0" fontId="15" fillId="0" borderId="2" xfId="3" applyFont="1" applyBorder="1"/>
    <xf numFmtId="0" fontId="16" fillId="0" borderId="0" xfId="0" applyFont="1"/>
    <xf numFmtId="0" fontId="17" fillId="0" borderId="0" xfId="3" applyFont="1"/>
    <xf numFmtId="0" fontId="18" fillId="0" borderId="2" xfId="3" applyFont="1" applyBorder="1"/>
    <xf numFmtId="0" fontId="19" fillId="0" borderId="22" xfId="3" applyFont="1" applyBorder="1"/>
    <xf numFmtId="0" fontId="13" fillId="0" borderId="0" xfId="0" applyFont="1"/>
    <xf numFmtId="0" fontId="20" fillId="0" borderId="22" xfId="3" applyFont="1" applyBorder="1"/>
    <xf numFmtId="0" fontId="8" fillId="0" borderId="0" xfId="3" applyFont="1"/>
    <xf numFmtId="0" fontId="20" fillId="0" borderId="22" xfId="3" applyFont="1" applyBorder="1" applyAlignment="1">
      <alignment horizontal="left"/>
    </xf>
    <xf numFmtId="0" fontId="8" fillId="0" borderId="0" xfId="3" quotePrefix="1" applyFont="1" applyAlignment="1">
      <alignment horizontal="left"/>
    </xf>
    <xf numFmtId="0" fontId="21" fillId="0" borderId="23" xfId="3" applyFont="1" applyBorder="1"/>
    <xf numFmtId="0" fontId="3" fillId="0" borderId="24" xfId="0" applyFont="1" applyBorder="1"/>
    <xf numFmtId="0" fontId="8" fillId="0" borderId="0" xfId="0" applyFont="1"/>
    <xf numFmtId="0" fontId="7" fillId="0" borderId="0" xfId="4" applyFont="1" applyAlignment="1">
      <alignment vertical="center"/>
    </xf>
    <xf numFmtId="0" fontId="8" fillId="0" borderId="0" xfId="3" applyFont="1" applyAlignment="1">
      <alignment horizontal="left"/>
    </xf>
    <xf numFmtId="12" fontId="8" fillId="0" borderId="0" xfId="0" applyNumberFormat="1" applyFont="1"/>
    <xf numFmtId="0" fontId="7" fillId="0" borderId="6" xfId="0" applyFont="1" applyBorder="1"/>
    <xf numFmtId="12" fontId="8" fillId="0" borderId="6" xfId="0" applyNumberFormat="1" applyFont="1" applyBorder="1"/>
    <xf numFmtId="0" fontId="8" fillId="0" borderId="6" xfId="0" applyFont="1" applyBorder="1"/>
    <xf numFmtId="0" fontId="8" fillId="0" borderId="25" xfId="5" applyFont="1" applyBorder="1" applyAlignment="1">
      <alignment horizontal="center" vertical="center"/>
    </xf>
    <xf numFmtId="0" fontId="8" fillId="0" borderId="20" xfId="5" applyFont="1" applyBorder="1" applyAlignment="1">
      <alignment horizontal="center" vertical="center"/>
    </xf>
    <xf numFmtId="165" fontId="8" fillId="0" borderId="20" xfId="5" applyNumberFormat="1" applyFont="1" applyBorder="1" applyAlignment="1">
      <alignment horizontal="center" vertical="center"/>
    </xf>
    <xf numFmtId="165" fontId="8" fillId="0" borderId="26" xfId="5" applyNumberFormat="1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165" fontId="10" fillId="0" borderId="27" xfId="2" applyNumberFormat="1" applyFont="1" applyBorder="1" applyAlignment="1">
      <alignment horizontal="center" vertical="center" wrapText="1"/>
    </xf>
    <xf numFmtId="165" fontId="10" fillId="0" borderId="28" xfId="2" applyNumberFormat="1" applyFont="1" applyBorder="1" applyAlignment="1">
      <alignment horizontal="center" vertical="center" wrapText="1"/>
    </xf>
    <xf numFmtId="166" fontId="14" fillId="0" borderId="20" xfId="5" applyNumberFormat="1" applyFont="1" applyBorder="1" applyAlignment="1">
      <alignment horizontal="center" vertical="center"/>
    </xf>
    <xf numFmtId="0" fontId="22" fillId="0" borderId="0" xfId="0" applyFont="1"/>
    <xf numFmtId="2" fontId="13" fillId="0" borderId="0" xfId="0" applyNumberFormat="1" applyFont="1" applyAlignment="1">
      <alignment horizontal="center"/>
    </xf>
    <xf numFmtId="0" fontId="8" fillId="2" borderId="20" xfId="5" applyFont="1" applyFill="1" applyBorder="1" applyAlignment="1">
      <alignment horizontal="center" vertical="center"/>
    </xf>
    <xf numFmtId="0" fontId="8" fillId="0" borderId="29" xfId="5" applyFont="1" applyBorder="1" applyAlignment="1">
      <alignment horizontal="center" vertical="center"/>
    </xf>
    <xf numFmtId="0" fontId="8" fillId="0" borderId="13" xfId="5" applyFont="1" applyBorder="1" applyAlignment="1">
      <alignment horizontal="center" vertical="center"/>
    </xf>
    <xf numFmtId="0" fontId="8" fillId="0" borderId="30" xfId="5" applyFont="1" applyBorder="1" applyAlignment="1">
      <alignment horizontal="center" vertical="center"/>
    </xf>
    <xf numFmtId="0" fontId="8" fillId="0" borderId="9" xfId="5" applyFont="1" applyBorder="1" applyAlignment="1">
      <alignment horizontal="center" vertical="center"/>
    </xf>
    <xf numFmtId="0" fontId="8" fillId="0" borderId="31" xfId="5" applyFont="1" applyBorder="1" applyAlignment="1">
      <alignment horizontal="center"/>
    </xf>
    <xf numFmtId="0" fontId="13" fillId="0" borderId="32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8" fillId="0" borderId="2" xfId="5" applyFont="1" applyBorder="1" applyAlignment="1">
      <alignment vertical="center"/>
    </xf>
    <xf numFmtId="0" fontId="23" fillId="0" borderId="11" xfId="5" applyFont="1" applyBorder="1" applyAlignment="1">
      <alignment vertical="center"/>
    </xf>
    <xf numFmtId="0" fontId="23" fillId="0" borderId="33" xfId="5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5" fillId="0" borderId="16" xfId="0" applyFont="1" applyBorder="1" applyAlignment="1">
      <alignment vertical="center"/>
    </xf>
    <xf numFmtId="166" fontId="8" fillId="0" borderId="34" xfId="0" applyNumberFormat="1" applyFont="1" applyBorder="1" applyAlignment="1">
      <alignment horizontal="center" vertical="center" wrapText="1"/>
    </xf>
    <xf numFmtId="166" fontId="8" fillId="0" borderId="20" xfId="0" applyNumberFormat="1" applyFont="1" applyBorder="1" applyAlignment="1">
      <alignment horizontal="center" vertical="center" wrapText="1"/>
    </xf>
    <xf numFmtId="0" fontId="11" fillId="0" borderId="22" xfId="5" applyFont="1" applyBorder="1" applyAlignment="1">
      <alignment vertical="top" wrapText="1"/>
    </xf>
    <xf numFmtId="0" fontId="11" fillId="0" borderId="35" xfId="5" applyFont="1" applyBorder="1" applyAlignment="1">
      <alignment vertical="top" wrapText="1"/>
    </xf>
    <xf numFmtId="0" fontId="11" fillId="0" borderId="8" xfId="5" applyFont="1" applyBorder="1" applyAlignment="1">
      <alignment vertical="top" wrapText="1"/>
    </xf>
    <xf numFmtId="0" fontId="11" fillId="0" borderId="24" xfId="5" applyFont="1" applyBorder="1" applyAlignment="1">
      <alignment vertical="top" wrapText="1"/>
    </xf>
    <xf numFmtId="0" fontId="13" fillId="0" borderId="36" xfId="0" applyFont="1" applyBorder="1"/>
    <xf numFmtId="0" fontId="7" fillId="0" borderId="0" xfId="5" applyFont="1" applyAlignment="1">
      <alignment horizontal="left"/>
    </xf>
    <xf numFmtId="0" fontId="14" fillId="0" borderId="0" xfId="5" applyFont="1"/>
    <xf numFmtId="166" fontId="7" fillId="0" borderId="0" xfId="5" applyNumberFormat="1" applyFont="1"/>
    <xf numFmtId="166" fontId="7" fillId="0" borderId="0" xfId="5" applyNumberFormat="1" applyFont="1" applyAlignment="1">
      <alignment horizontal="left"/>
    </xf>
    <xf numFmtId="0" fontId="22" fillId="0" borderId="10" xfId="0" applyFont="1" applyBorder="1" applyAlignment="1">
      <alignment horizontal="left"/>
    </xf>
    <xf numFmtId="0" fontId="8" fillId="0" borderId="20" xfId="5" applyFont="1" applyBorder="1" applyAlignment="1">
      <alignment horizontal="center" vertical="center"/>
    </xf>
    <xf numFmtId="0" fontId="7" fillId="2" borderId="26" xfId="5" applyFont="1" applyFill="1" applyBorder="1" applyAlignment="1">
      <alignment horizontal="center" vertical="center"/>
    </xf>
    <xf numFmtId="0" fontId="7" fillId="2" borderId="14" xfId="5" applyFont="1" applyFill="1" applyBorder="1" applyAlignment="1">
      <alignment horizontal="center" vertical="center"/>
    </xf>
    <xf numFmtId="0" fontId="7" fillId="2" borderId="38" xfId="5" applyFont="1" applyFill="1" applyBorder="1" applyAlignment="1">
      <alignment horizontal="center" vertical="center"/>
    </xf>
    <xf numFmtId="0" fontId="11" fillId="0" borderId="23" xfId="5" applyFont="1" applyBorder="1" applyAlignment="1">
      <alignment horizontal="left" vertical="top" wrapText="1"/>
    </xf>
    <xf numFmtId="0" fontId="11" fillId="0" borderId="2" xfId="5" applyFont="1" applyBorder="1" applyAlignment="1">
      <alignment horizontal="left" vertical="top" wrapText="1"/>
    </xf>
    <xf numFmtId="0" fontId="11" fillId="0" borderId="22" xfId="5" applyFont="1" applyBorder="1" applyAlignment="1">
      <alignment horizontal="left" vertical="top" wrapText="1"/>
    </xf>
    <xf numFmtId="0" fontId="11" fillId="0" borderId="0" xfId="5" applyFont="1" applyAlignment="1">
      <alignment horizontal="left" vertical="top" wrapText="1"/>
    </xf>
    <xf numFmtId="0" fontId="8" fillId="0" borderId="23" xfId="5" applyFont="1" applyBorder="1" applyAlignment="1">
      <alignment horizontal="center" vertical="center" wrapText="1"/>
    </xf>
    <xf numFmtId="0" fontId="8" fillId="0" borderId="2" xfId="5" applyFont="1" applyBorder="1" applyAlignment="1">
      <alignment horizontal="center" vertical="center" wrapText="1"/>
    </xf>
    <xf numFmtId="0" fontId="8" fillId="0" borderId="5" xfId="5" applyFont="1" applyBorder="1" applyAlignment="1">
      <alignment horizontal="center" vertical="center" wrapText="1"/>
    </xf>
    <xf numFmtId="0" fontId="8" fillId="0" borderId="22" xfId="5" applyFont="1" applyBorder="1" applyAlignment="1">
      <alignment horizontal="center" vertical="center" wrapText="1"/>
    </xf>
    <xf numFmtId="0" fontId="8" fillId="0" borderId="0" xfId="5" applyFont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0" fontId="8" fillId="0" borderId="39" xfId="5" applyFont="1" applyBorder="1" applyAlignment="1">
      <alignment horizontal="center" vertical="center" wrapText="1"/>
    </xf>
    <xf numFmtId="0" fontId="8" fillId="0" borderId="10" xfId="5" applyFont="1" applyBorder="1" applyAlignment="1">
      <alignment horizontal="center" vertical="center" wrapText="1"/>
    </xf>
    <xf numFmtId="0" fontId="8" fillId="0" borderId="40" xfId="5" applyFont="1" applyBorder="1" applyAlignment="1">
      <alignment horizontal="center" vertical="center" wrapText="1"/>
    </xf>
    <xf numFmtId="0" fontId="7" fillId="0" borderId="41" xfId="5" applyFont="1" applyBorder="1" applyAlignment="1">
      <alignment horizontal="center" vertical="center"/>
    </xf>
    <xf numFmtId="0" fontId="7" fillId="0" borderId="18" xfId="5" applyFont="1" applyBorder="1" applyAlignment="1">
      <alignment horizontal="center" vertical="center"/>
    </xf>
    <xf numFmtId="0" fontId="7" fillId="0" borderId="37" xfId="5" applyFont="1" applyBorder="1" applyAlignment="1">
      <alignment horizontal="center" vertical="center"/>
    </xf>
    <xf numFmtId="0" fontId="8" fillId="0" borderId="15" xfId="5" applyFont="1" applyBorder="1" applyAlignment="1">
      <alignment horizontal="center" vertical="center"/>
    </xf>
    <xf numFmtId="0" fontId="8" fillId="0" borderId="12" xfId="5" applyFont="1" applyBorder="1" applyAlignment="1">
      <alignment horizontal="center" vertical="center"/>
    </xf>
    <xf numFmtId="0" fontId="7" fillId="2" borderId="28" xfId="5" applyFont="1" applyFill="1" applyBorder="1" applyAlignment="1">
      <alignment horizontal="center" vertical="center"/>
    </xf>
    <xf numFmtId="0" fontId="7" fillId="2" borderId="42" xfId="5" applyFont="1" applyFill="1" applyBorder="1" applyAlignment="1">
      <alignment horizontal="center" vertical="center"/>
    </xf>
    <xf numFmtId="0" fontId="7" fillId="2" borderId="43" xfId="5" applyFont="1" applyFill="1" applyBorder="1" applyAlignment="1">
      <alignment horizontal="center" vertical="center"/>
    </xf>
    <xf numFmtId="0" fontId="7" fillId="2" borderId="26" xfId="5" applyFont="1" applyFill="1" applyBorder="1" applyAlignment="1">
      <alignment horizontal="center" vertical="center" wrapText="1"/>
    </xf>
    <xf numFmtId="0" fontId="7" fillId="2" borderId="14" xfId="5" applyFont="1" applyFill="1" applyBorder="1" applyAlignment="1">
      <alignment horizontal="center" vertical="center" wrapText="1"/>
    </xf>
    <xf numFmtId="0" fontId="7" fillId="2" borderId="38" xfId="5" applyFont="1" applyFill="1" applyBorder="1" applyAlignment="1">
      <alignment horizontal="center" vertical="center" wrapText="1"/>
    </xf>
    <xf numFmtId="0" fontId="14" fillId="0" borderId="14" xfId="5" applyFont="1" applyBorder="1" applyAlignment="1">
      <alignment horizontal="center" vertical="center"/>
    </xf>
    <xf numFmtId="0" fontId="14" fillId="0" borderId="38" xfId="5" applyFont="1" applyBorder="1" applyAlignment="1">
      <alignment horizontal="center" vertical="center"/>
    </xf>
    <xf numFmtId="0" fontId="7" fillId="0" borderId="44" xfId="5" applyFont="1" applyBorder="1" applyAlignment="1">
      <alignment horizontal="center" vertical="center"/>
    </xf>
    <xf numFmtId="0" fontId="7" fillId="0" borderId="11" xfId="5" applyFont="1" applyBorder="1" applyAlignment="1">
      <alignment horizontal="center" vertical="center"/>
    </xf>
    <xf numFmtId="0" fontId="7" fillId="0" borderId="34" xfId="5" applyFont="1" applyBorder="1" applyAlignment="1">
      <alignment horizontal="center" vertical="center"/>
    </xf>
    <xf numFmtId="0" fontId="7" fillId="0" borderId="6" xfId="5" applyFont="1" applyBorder="1" applyAlignment="1">
      <alignment horizontal="center" vertical="center"/>
    </xf>
    <xf numFmtId="0" fontId="7" fillId="0" borderId="0" xfId="5" applyFont="1" applyAlignment="1">
      <alignment horizontal="center" vertical="center"/>
    </xf>
    <xf numFmtId="0" fontId="7" fillId="0" borderId="4" xfId="5" applyFont="1" applyBorder="1" applyAlignment="1">
      <alignment horizontal="center" vertical="center"/>
    </xf>
    <xf numFmtId="0" fontId="11" fillId="0" borderId="21" xfId="5" applyFont="1" applyBorder="1" applyAlignment="1">
      <alignment horizontal="left" vertical="top" wrapText="1"/>
    </xf>
    <xf numFmtId="0" fontId="11" fillId="0" borderId="35" xfId="5" applyFont="1" applyBorder="1" applyAlignment="1">
      <alignment horizontal="left" vertical="top" wrapText="1"/>
    </xf>
    <xf numFmtId="0" fontId="11" fillId="0" borderId="8" xfId="5" applyFont="1" applyBorder="1" applyAlignment="1">
      <alignment horizontal="left" vertical="top" wrapText="1"/>
    </xf>
    <xf numFmtId="0" fontId="11" fillId="0" borderId="24" xfId="5" applyFont="1" applyBorder="1" applyAlignment="1">
      <alignment horizontal="left" vertical="top" wrapText="1"/>
    </xf>
    <xf numFmtId="0" fontId="7" fillId="0" borderId="1" xfId="5" applyFont="1" applyBorder="1" applyAlignment="1">
      <alignment horizontal="center" vertical="center"/>
    </xf>
    <xf numFmtId="0" fontId="7" fillId="0" borderId="5" xfId="5" applyFont="1" applyBorder="1" applyAlignment="1">
      <alignment horizontal="center" vertical="center"/>
    </xf>
    <xf numFmtId="2" fontId="10" fillId="0" borderId="44" xfId="2" applyNumberFormat="1" applyFont="1" applyBorder="1" applyAlignment="1">
      <alignment horizontal="center" vertical="center"/>
    </xf>
    <xf numFmtId="2" fontId="10" fillId="0" borderId="11" xfId="2" applyNumberFormat="1" applyFont="1" applyBorder="1" applyAlignment="1">
      <alignment horizontal="center" vertical="center"/>
    </xf>
    <xf numFmtId="2" fontId="10" fillId="0" borderId="34" xfId="2" applyNumberFormat="1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7" fillId="0" borderId="1" xfId="5" applyFont="1" applyBorder="1" applyAlignment="1">
      <alignment horizontal="left" vertical="top" wrapText="1"/>
    </xf>
    <xf numFmtId="0" fontId="8" fillId="0" borderId="2" xfId="5" applyFont="1" applyBorder="1" applyAlignment="1">
      <alignment horizontal="left" vertical="top" wrapText="1"/>
    </xf>
    <xf numFmtId="0" fontId="0" fillId="0" borderId="2" xfId="0" applyBorder="1"/>
    <xf numFmtId="0" fontId="0" fillId="0" borderId="5" xfId="0" applyBorder="1"/>
    <xf numFmtId="0" fontId="0" fillId="0" borderId="6" xfId="0" applyBorder="1"/>
    <xf numFmtId="0" fontId="0" fillId="0" borderId="0" xfId="0"/>
    <xf numFmtId="0" fontId="0" fillId="0" borderId="3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8" fillId="0" borderId="33" xfId="5" applyFont="1" applyBorder="1" applyAlignment="1">
      <alignment horizontal="left" vertical="top" wrapText="1"/>
    </xf>
    <xf numFmtId="0" fontId="8" fillId="0" borderId="18" xfId="5" applyFont="1" applyBorder="1" applyAlignment="1">
      <alignment horizontal="left" vertical="top" wrapText="1"/>
    </xf>
    <xf numFmtId="0" fontId="8" fillId="0" borderId="37" xfId="5" applyFont="1" applyBorder="1" applyAlignment="1">
      <alignment horizontal="left" vertical="top" wrapText="1"/>
    </xf>
    <xf numFmtId="0" fontId="8" fillId="0" borderId="41" xfId="5" applyFont="1" applyBorder="1" applyAlignment="1">
      <alignment horizontal="left" vertical="top" wrapText="1"/>
    </xf>
    <xf numFmtId="0" fontId="8" fillId="0" borderId="18" xfId="5" applyFont="1" applyBorder="1" applyAlignment="1">
      <alignment horizontal="left" vertical="top"/>
    </xf>
    <xf numFmtId="0" fontId="8" fillId="0" borderId="37" xfId="5" applyFont="1" applyBorder="1" applyAlignment="1">
      <alignment horizontal="left" vertical="top"/>
    </xf>
    <xf numFmtId="0" fontId="8" fillId="0" borderId="14" xfId="5" applyFont="1" applyBorder="1" applyAlignment="1">
      <alignment horizontal="left" vertical="top" wrapText="1"/>
    </xf>
    <xf numFmtId="0" fontId="8" fillId="0" borderId="14" xfId="5" applyFont="1" applyBorder="1" applyAlignment="1">
      <alignment horizontal="left" vertical="top"/>
    </xf>
    <xf numFmtId="0" fontId="8" fillId="0" borderId="38" xfId="5" applyFont="1" applyBorder="1" applyAlignment="1">
      <alignment horizontal="left" vertical="top"/>
    </xf>
    <xf numFmtId="0" fontId="8" fillId="0" borderId="47" xfId="5" applyFont="1" applyBorder="1" applyAlignment="1">
      <alignment horizontal="left" vertical="top" wrapText="1"/>
    </xf>
    <xf numFmtId="0" fontId="8" fillId="0" borderId="38" xfId="5" applyFont="1" applyBorder="1" applyAlignment="1">
      <alignment horizontal="left" vertical="top" wrapText="1"/>
    </xf>
    <xf numFmtId="0" fontId="7" fillId="2" borderId="41" xfId="5" applyFont="1" applyFill="1" applyBorder="1" applyAlignment="1">
      <alignment horizontal="center" vertical="center"/>
    </xf>
    <xf numFmtId="0" fontId="7" fillId="2" borderId="37" xfId="5" applyFont="1" applyFill="1" applyBorder="1" applyAlignment="1">
      <alignment horizontal="center" vertical="center"/>
    </xf>
    <xf numFmtId="0" fontId="8" fillId="0" borderId="21" xfId="5" applyFont="1" applyBorder="1" applyAlignment="1">
      <alignment horizontal="center" vertical="center" wrapText="1"/>
    </xf>
    <xf numFmtId="0" fontId="8" fillId="0" borderId="4" xfId="5" applyFont="1" applyBorder="1" applyAlignment="1">
      <alignment horizontal="center" vertical="center" wrapText="1"/>
    </xf>
    <xf numFmtId="0" fontId="8" fillId="0" borderId="48" xfId="5" applyFont="1" applyBorder="1" applyAlignment="1">
      <alignment horizontal="center" vertical="center" wrapText="1"/>
    </xf>
    <xf numFmtId="0" fontId="8" fillId="0" borderId="26" xfId="5" applyFont="1" applyBorder="1" applyAlignment="1">
      <alignment horizontal="center" vertical="center"/>
    </xf>
    <xf numFmtId="0" fontId="8" fillId="0" borderId="38" xfId="5" applyFont="1" applyBorder="1" applyAlignment="1">
      <alignment horizontal="center" vertical="center"/>
    </xf>
    <xf numFmtId="0" fontId="8" fillId="0" borderId="0" xfId="5" applyFont="1" applyAlignment="1">
      <alignment horizontal="center" vertical="center"/>
    </xf>
  </cellXfs>
  <cellStyles count="6">
    <cellStyle name="Comma 3" xfId="1"/>
    <cellStyle name="Normal" xfId="0" builtinId="0"/>
    <cellStyle name="Normal 2" xfId="2"/>
    <cellStyle name="Normal 2 2" xfId="3"/>
    <cellStyle name="Normal 3" xfId="4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62"/>
  <sheetViews>
    <sheetView tabSelected="1" zoomScale="60" zoomScaleNormal="60" workbookViewId="0">
      <selection activeCell="E27" sqref="E27:H27"/>
    </sheetView>
  </sheetViews>
  <sheetFormatPr defaultRowHeight="15" x14ac:dyDescent="0.25"/>
  <cols>
    <col min="1" max="1" width="1.5703125" customWidth="1"/>
    <col min="4" max="4" width="15.5703125" customWidth="1"/>
    <col min="5" max="5" width="17.28515625" bestFit="1" customWidth="1"/>
    <col min="7" max="7" width="13.28515625" bestFit="1" customWidth="1"/>
    <col min="11" max="11" width="11.5703125" customWidth="1"/>
    <col min="12" max="13" width="11.28515625" customWidth="1"/>
    <col min="14" max="14" width="17" customWidth="1"/>
    <col min="15" max="15" width="18.7109375" customWidth="1"/>
    <col min="16" max="17" width="21.28515625" customWidth="1"/>
    <col min="18" max="18" width="22.7109375" customWidth="1"/>
    <col min="19" max="20" width="10.5703125" customWidth="1"/>
    <col min="21" max="21" width="10.85546875" customWidth="1"/>
    <col min="22" max="22" width="17.140625" customWidth="1"/>
  </cols>
  <sheetData>
    <row r="1" spans="2:22" ht="15.75" thickBot="1" x14ac:dyDescent="0.3"/>
    <row r="2" spans="2:22" x14ac:dyDescent="0.25">
      <c r="B2" s="125" t="s">
        <v>0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7"/>
    </row>
    <row r="3" spans="2:22" x14ac:dyDescent="0.25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30"/>
    </row>
    <row r="4" spans="2:22" x14ac:dyDescent="0.25">
      <c r="B4" s="142" t="s">
        <v>67</v>
      </c>
      <c r="C4" s="143"/>
      <c r="D4" s="144"/>
      <c r="E4" s="144"/>
      <c r="F4" s="144"/>
      <c r="G4" s="144"/>
      <c r="H4" s="144"/>
      <c r="I4" s="144"/>
      <c r="J4" s="144"/>
      <c r="K4" s="144"/>
      <c r="L4" s="145"/>
      <c r="M4" s="99" t="s">
        <v>1</v>
      </c>
      <c r="N4" s="100"/>
      <c r="O4" s="100"/>
      <c r="P4" s="100"/>
      <c r="Q4" s="100"/>
      <c r="R4" s="100"/>
      <c r="S4" s="100"/>
      <c r="T4" s="100"/>
      <c r="U4" s="100"/>
      <c r="V4" s="131"/>
    </row>
    <row r="5" spans="2:22" x14ac:dyDescent="0.25">
      <c r="B5" s="146"/>
      <c r="C5" s="147"/>
      <c r="D5" s="147"/>
      <c r="E5" s="147"/>
      <c r="F5" s="147"/>
      <c r="G5" s="147"/>
      <c r="H5" s="147"/>
      <c r="I5" s="147"/>
      <c r="J5" s="147"/>
      <c r="K5" s="147"/>
      <c r="L5" s="148"/>
      <c r="M5" s="132"/>
      <c r="N5" s="133"/>
      <c r="O5" s="133"/>
      <c r="P5" s="133"/>
      <c r="Q5" s="133"/>
      <c r="R5" s="133"/>
      <c r="S5" s="133"/>
      <c r="T5" s="133"/>
      <c r="U5" s="133"/>
      <c r="V5" s="134"/>
    </row>
    <row r="6" spans="2:22" ht="15" customHeight="1" x14ac:dyDescent="0.25">
      <c r="B6" s="146"/>
      <c r="C6" s="147"/>
      <c r="D6" s="147"/>
      <c r="E6" s="147"/>
      <c r="F6" s="147"/>
      <c r="G6" s="147"/>
      <c r="H6" s="147"/>
      <c r="I6" s="147"/>
      <c r="J6" s="147"/>
      <c r="K6" s="147"/>
      <c r="L6" s="148"/>
      <c r="M6" s="99" t="s">
        <v>59</v>
      </c>
      <c r="N6" s="100"/>
      <c r="O6" s="100"/>
      <c r="P6" s="37"/>
      <c r="Q6" s="37"/>
      <c r="R6" s="37"/>
      <c r="S6" s="37"/>
      <c r="T6" s="37"/>
      <c r="U6" s="37"/>
      <c r="V6" s="38"/>
    </row>
    <row r="7" spans="2:22" ht="15" customHeight="1" x14ac:dyDescent="0.25">
      <c r="B7" s="146"/>
      <c r="C7" s="147"/>
      <c r="D7" s="147"/>
      <c r="E7" s="147"/>
      <c r="F7" s="147"/>
      <c r="G7" s="147"/>
      <c r="H7" s="147"/>
      <c r="I7" s="147"/>
      <c r="J7" s="147"/>
      <c r="K7" s="147"/>
      <c r="L7" s="148"/>
      <c r="M7" s="101"/>
      <c r="N7" s="102"/>
      <c r="O7" s="102"/>
      <c r="P7" s="39"/>
      <c r="Q7" s="39"/>
      <c r="R7" s="39"/>
      <c r="S7" s="39"/>
      <c r="T7" s="39"/>
      <c r="U7" s="39"/>
      <c r="V7" s="40"/>
    </row>
    <row r="8" spans="2:22" ht="15" customHeight="1" x14ac:dyDescent="0.25">
      <c r="B8" s="146"/>
      <c r="C8" s="147"/>
      <c r="D8" s="147"/>
      <c r="E8" s="147"/>
      <c r="F8" s="147"/>
      <c r="G8" s="147"/>
      <c r="H8" s="147"/>
      <c r="I8" s="147"/>
      <c r="J8" s="147"/>
      <c r="K8" s="147"/>
      <c r="L8" s="148"/>
      <c r="M8" s="85"/>
      <c r="N8" s="39"/>
      <c r="O8" s="39"/>
      <c r="P8" s="39"/>
      <c r="Q8" s="39"/>
      <c r="R8" s="39"/>
      <c r="S8" s="39"/>
      <c r="T8" s="39"/>
      <c r="U8" s="39"/>
      <c r="V8" s="40"/>
    </row>
    <row r="9" spans="2:22" ht="52.5" customHeight="1" x14ac:dyDescent="0.25">
      <c r="B9" s="149"/>
      <c r="C9" s="150"/>
      <c r="D9" s="150"/>
      <c r="E9" s="150"/>
      <c r="F9" s="150"/>
      <c r="G9" s="150"/>
      <c r="H9" s="150"/>
      <c r="I9" s="150"/>
      <c r="J9" s="150"/>
      <c r="K9" s="150"/>
      <c r="L9" s="151"/>
      <c r="M9" s="86"/>
      <c r="N9" s="87"/>
      <c r="O9" s="87"/>
      <c r="P9" s="87"/>
      <c r="Q9" s="87"/>
      <c r="R9" s="87"/>
      <c r="S9" s="87"/>
      <c r="T9" s="87"/>
      <c r="U9" s="87"/>
      <c r="V9" s="88"/>
    </row>
    <row r="10" spans="2:22" ht="23.25" x14ac:dyDescent="0.35">
      <c r="B10" s="1" t="s">
        <v>2</v>
      </c>
      <c r="C10" s="2"/>
      <c r="D10" s="3"/>
      <c r="E10" s="2"/>
      <c r="F10" s="2"/>
      <c r="G10" s="2"/>
      <c r="H10" s="3"/>
      <c r="I10" s="3"/>
      <c r="J10" s="3"/>
      <c r="K10" s="2"/>
      <c r="L10" s="8"/>
      <c r="M10" s="51" t="s">
        <v>3</v>
      </c>
      <c r="N10" s="44"/>
      <c r="O10" s="41"/>
      <c r="P10" s="41"/>
      <c r="Q10" s="41"/>
      <c r="R10" s="37"/>
      <c r="S10" s="37"/>
      <c r="T10" s="37"/>
      <c r="U10" s="37"/>
      <c r="V10" s="38"/>
    </row>
    <row r="11" spans="2:22" ht="23.25" x14ac:dyDescent="0.35">
      <c r="B11" s="57"/>
      <c r="C11" s="53"/>
      <c r="D11" s="54"/>
      <c r="E11" s="27"/>
      <c r="F11" s="27"/>
      <c r="G11" s="5"/>
      <c r="H11" s="4"/>
      <c r="I11" s="4"/>
      <c r="J11" s="4"/>
      <c r="K11" s="4"/>
      <c r="L11" s="6"/>
      <c r="M11" s="45"/>
      <c r="N11" s="46"/>
      <c r="O11" s="42"/>
      <c r="P11" s="42"/>
      <c r="Q11" s="42"/>
      <c r="R11" s="39"/>
      <c r="S11" s="39"/>
      <c r="T11" s="39"/>
      <c r="U11" s="39"/>
      <c r="V11" s="40"/>
    </row>
    <row r="12" spans="2:22" ht="23.25" x14ac:dyDescent="0.35">
      <c r="B12" s="58"/>
      <c r="C12" s="56"/>
      <c r="D12" s="54"/>
      <c r="E12" s="27"/>
      <c r="F12" s="27"/>
      <c r="G12" s="5"/>
      <c r="H12" s="4"/>
      <c r="I12" s="4"/>
      <c r="J12" s="4"/>
      <c r="K12" s="4"/>
      <c r="L12" s="6"/>
      <c r="M12" s="47"/>
      <c r="N12" s="48"/>
      <c r="O12" s="43"/>
      <c r="P12" s="43"/>
      <c r="Q12" s="43"/>
      <c r="R12" s="39"/>
      <c r="S12" s="39"/>
      <c r="T12" s="39"/>
      <c r="U12" s="39"/>
      <c r="V12" s="40"/>
    </row>
    <row r="13" spans="2:22" ht="23.25" x14ac:dyDescent="0.35">
      <c r="B13" s="59"/>
      <c r="C13" s="55"/>
      <c r="D13" s="54"/>
      <c r="E13" s="27"/>
      <c r="F13" s="27"/>
      <c r="G13" s="4"/>
      <c r="H13" s="4"/>
      <c r="I13" s="4"/>
      <c r="J13" s="4"/>
      <c r="K13" s="4"/>
      <c r="L13" s="6"/>
      <c r="M13" s="49"/>
      <c r="N13" s="50"/>
      <c r="O13" s="43"/>
      <c r="P13" s="43"/>
      <c r="Q13" s="43"/>
      <c r="R13" s="10"/>
      <c r="S13" s="10"/>
      <c r="T13" s="10"/>
      <c r="U13" s="10"/>
      <c r="V13" s="7"/>
    </row>
    <row r="14" spans="2:22" ht="23.25" x14ac:dyDescent="0.35"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1"/>
      <c r="M14" s="47"/>
      <c r="N14" s="48"/>
      <c r="O14" s="43"/>
      <c r="P14" s="43"/>
      <c r="Q14" s="43"/>
      <c r="R14" s="10"/>
      <c r="S14" s="10"/>
      <c r="T14" s="10"/>
      <c r="U14" s="10"/>
      <c r="V14" s="7"/>
    </row>
    <row r="15" spans="2:22" ht="23.25" x14ac:dyDescent="0.35"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4"/>
      <c r="M15" s="47"/>
      <c r="N15" s="48"/>
      <c r="O15" s="43"/>
      <c r="P15" s="43"/>
      <c r="Q15" s="43"/>
      <c r="R15" s="10"/>
      <c r="S15" s="10"/>
      <c r="T15" s="10"/>
      <c r="U15" s="10"/>
      <c r="V15" s="52"/>
    </row>
    <row r="16" spans="2:22" ht="23.25" customHeight="1" x14ac:dyDescent="0.25">
      <c r="B16" s="161" t="s">
        <v>4</v>
      </c>
      <c r="C16" s="158"/>
      <c r="D16" s="162"/>
      <c r="E16" s="20"/>
      <c r="F16" s="20"/>
      <c r="G16" s="20"/>
      <c r="H16" s="20"/>
      <c r="I16" s="20"/>
      <c r="J16" s="20"/>
      <c r="K16" s="20"/>
      <c r="L16" s="28"/>
      <c r="M16" s="103" t="s">
        <v>33</v>
      </c>
      <c r="N16" s="104"/>
      <c r="O16" s="104"/>
      <c r="P16" s="105"/>
      <c r="Q16" s="104" t="s">
        <v>66</v>
      </c>
      <c r="R16" s="104"/>
      <c r="S16" s="104"/>
      <c r="T16" s="104"/>
      <c r="U16" s="104"/>
      <c r="V16" s="165"/>
    </row>
    <row r="17" spans="2:22" ht="23.25" x14ac:dyDescent="0.25">
      <c r="B17" s="161" t="s">
        <v>5</v>
      </c>
      <c r="C17" s="158"/>
      <c r="D17" s="162"/>
      <c r="E17" s="158"/>
      <c r="F17" s="158"/>
      <c r="G17" s="158"/>
      <c r="H17" s="159"/>
      <c r="I17" s="159"/>
      <c r="J17" s="159"/>
      <c r="K17" s="159"/>
      <c r="L17" s="160"/>
      <c r="M17" s="106"/>
      <c r="N17" s="107"/>
      <c r="O17" s="107"/>
      <c r="P17" s="108"/>
      <c r="Q17" s="107"/>
      <c r="R17" s="107"/>
      <c r="S17" s="107"/>
      <c r="T17" s="107"/>
      <c r="U17" s="107"/>
      <c r="V17" s="166"/>
    </row>
    <row r="18" spans="2:22" ht="24" thickBot="1" x14ac:dyDescent="0.3">
      <c r="B18" s="152" t="s">
        <v>6</v>
      </c>
      <c r="C18" s="153"/>
      <c r="D18" s="154"/>
      <c r="E18" s="155"/>
      <c r="F18" s="153"/>
      <c r="G18" s="153"/>
      <c r="H18" s="156"/>
      <c r="I18" s="156"/>
      <c r="J18" s="156"/>
      <c r="K18" s="156"/>
      <c r="L18" s="157"/>
      <c r="M18" s="109"/>
      <c r="N18" s="110"/>
      <c r="O18" s="110"/>
      <c r="P18" s="111"/>
      <c r="Q18" s="110"/>
      <c r="R18" s="110"/>
      <c r="S18" s="110"/>
      <c r="T18" s="110"/>
      <c r="U18" s="110"/>
      <c r="V18" s="167"/>
    </row>
    <row r="19" spans="2:22" ht="23.25" x14ac:dyDescent="0.35">
      <c r="B19" s="15" t="s">
        <v>7</v>
      </c>
      <c r="C19" s="16"/>
      <c r="D19" s="10"/>
      <c r="E19" s="10"/>
      <c r="F19" s="16" t="s">
        <v>8</v>
      </c>
      <c r="G19" s="16"/>
      <c r="H19" s="16"/>
      <c r="I19" s="16"/>
      <c r="J19" s="16"/>
      <c r="K19" s="16"/>
      <c r="L19" s="16" t="s">
        <v>9</v>
      </c>
      <c r="M19" s="23"/>
      <c r="N19" s="23"/>
      <c r="O19" s="23"/>
      <c r="P19" s="16"/>
      <c r="Q19" s="16" t="s">
        <v>10</v>
      </c>
      <c r="R19" s="19"/>
      <c r="S19" s="24" t="s">
        <v>11</v>
      </c>
      <c r="T19" s="15"/>
      <c r="U19" s="16"/>
      <c r="V19" s="7"/>
    </row>
    <row r="20" spans="2:22" ht="23.25" x14ac:dyDescent="0.35">
      <c r="B20" s="15" t="s">
        <v>12</v>
      </c>
      <c r="C20" s="16"/>
      <c r="D20" s="10"/>
      <c r="E20" s="10"/>
      <c r="F20" s="16" t="s">
        <v>61</v>
      </c>
      <c r="G20" s="92">
        <f>V47</f>
        <v>38.366999999999997</v>
      </c>
      <c r="H20" s="17"/>
      <c r="I20" s="17"/>
      <c r="J20" s="17"/>
      <c r="K20" s="16"/>
      <c r="L20" s="17" t="s">
        <v>60</v>
      </c>
      <c r="M20" s="16"/>
      <c r="N20" s="16"/>
      <c r="O20" s="16"/>
      <c r="P20" s="16"/>
      <c r="Q20" s="90">
        <f>N47</f>
        <v>104400</v>
      </c>
      <c r="R20" s="22"/>
      <c r="S20" s="16"/>
      <c r="T20" s="16"/>
      <c r="U20" s="16"/>
      <c r="V20" s="7"/>
    </row>
    <row r="21" spans="2:22" ht="23.25" x14ac:dyDescent="0.35">
      <c r="B21" s="15" t="s">
        <v>62</v>
      </c>
      <c r="C21" s="16"/>
      <c r="D21" s="17"/>
      <c r="E21" s="90">
        <v>435</v>
      </c>
      <c r="I21" s="17"/>
      <c r="J21" s="17"/>
      <c r="K21" s="17"/>
      <c r="L21" s="17"/>
      <c r="M21" s="17"/>
      <c r="N21" s="16"/>
      <c r="O21" s="16"/>
      <c r="P21" s="16"/>
      <c r="Q21" s="16"/>
      <c r="R21" s="19"/>
      <c r="S21" s="16"/>
      <c r="T21" s="16"/>
      <c r="U21" s="16"/>
      <c r="V21" s="7"/>
    </row>
    <row r="22" spans="2:22" ht="23.25" x14ac:dyDescent="0.35">
      <c r="B22" s="15" t="s">
        <v>65</v>
      </c>
      <c r="C22" s="16"/>
      <c r="D22" s="16"/>
      <c r="E22" s="93">
        <f>Q47</f>
        <v>5894.2499999999991</v>
      </c>
      <c r="F22" s="16" t="s">
        <v>30</v>
      </c>
      <c r="G22" s="16"/>
      <c r="H22" s="17"/>
      <c r="I22" s="17"/>
      <c r="J22" s="17"/>
      <c r="K22" s="16"/>
      <c r="L22" s="17"/>
      <c r="M22" s="16"/>
      <c r="N22" s="16"/>
      <c r="O22" s="16"/>
      <c r="P22" s="16"/>
      <c r="Q22" s="16"/>
      <c r="R22" s="19"/>
      <c r="S22" s="16"/>
      <c r="T22" s="16"/>
      <c r="U22" s="16"/>
      <c r="V22" s="7"/>
    </row>
    <row r="23" spans="2:22" ht="23.25" x14ac:dyDescent="0.35">
      <c r="B23" s="15" t="s">
        <v>64</v>
      </c>
      <c r="C23" s="16"/>
      <c r="D23" s="18"/>
      <c r="E23" s="93">
        <f>R47</f>
        <v>6568.5</v>
      </c>
      <c r="F23" s="16" t="s">
        <v>30</v>
      </c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9"/>
      <c r="S23" s="16"/>
      <c r="T23" s="16"/>
      <c r="U23" s="16"/>
      <c r="V23" s="7"/>
    </row>
    <row r="24" spans="2:22" ht="24" thickBot="1" x14ac:dyDescent="0.4">
      <c r="B24" s="89" t="s">
        <v>63</v>
      </c>
      <c r="C24" s="21"/>
      <c r="D24" s="21"/>
      <c r="E24" s="94" t="s">
        <v>58</v>
      </c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10"/>
      <c r="T24" s="21"/>
      <c r="U24" s="21"/>
      <c r="V24" s="7"/>
    </row>
    <row r="25" spans="2:22" ht="75" customHeight="1" x14ac:dyDescent="0.35">
      <c r="B25" s="135" t="s">
        <v>48</v>
      </c>
      <c r="C25" s="136"/>
      <c r="D25" s="79" t="s">
        <v>49</v>
      </c>
      <c r="E25" s="75"/>
      <c r="F25" s="25"/>
      <c r="G25" s="25"/>
      <c r="H25" s="26"/>
      <c r="I25" s="26"/>
      <c r="J25" s="26"/>
      <c r="K25" s="29" t="s">
        <v>27</v>
      </c>
      <c r="L25" s="29" t="s">
        <v>28</v>
      </c>
      <c r="M25" s="30" t="s">
        <v>57</v>
      </c>
      <c r="N25" s="30" t="s">
        <v>13</v>
      </c>
      <c r="O25" s="65" t="s">
        <v>14</v>
      </c>
      <c r="P25" s="66" t="s">
        <v>15</v>
      </c>
      <c r="Q25" s="65" t="s">
        <v>31</v>
      </c>
      <c r="R25" s="66" t="s">
        <v>32</v>
      </c>
      <c r="S25" s="137" t="s">
        <v>16</v>
      </c>
      <c r="T25" s="138"/>
      <c r="U25" s="139"/>
      <c r="V25" s="140" t="s">
        <v>17</v>
      </c>
    </row>
    <row r="26" spans="2:22" ht="30" customHeight="1" thickBot="1" x14ac:dyDescent="0.3">
      <c r="B26" s="80" t="s">
        <v>46</v>
      </c>
      <c r="C26" s="81" t="s">
        <v>47</v>
      </c>
      <c r="D26" s="82" t="s">
        <v>50</v>
      </c>
      <c r="E26" s="112" t="s">
        <v>18</v>
      </c>
      <c r="F26" s="113"/>
      <c r="G26" s="113"/>
      <c r="H26" s="114"/>
      <c r="I26" s="163" t="s">
        <v>45</v>
      </c>
      <c r="J26" s="164"/>
      <c r="K26" s="31" t="s">
        <v>20</v>
      </c>
      <c r="L26" s="31" t="s">
        <v>20</v>
      </c>
      <c r="M26" s="31" t="s">
        <v>20</v>
      </c>
      <c r="N26" s="31" t="s">
        <v>21</v>
      </c>
      <c r="O26" s="32" t="s">
        <v>22</v>
      </c>
      <c r="P26" s="32" t="s">
        <v>22</v>
      </c>
      <c r="Q26" s="32" t="s">
        <v>22</v>
      </c>
      <c r="R26" s="32" t="s">
        <v>22</v>
      </c>
      <c r="S26" s="33" t="s">
        <v>19</v>
      </c>
      <c r="T26" s="34" t="s">
        <v>23</v>
      </c>
      <c r="U26" s="35" t="s">
        <v>24</v>
      </c>
      <c r="V26" s="141"/>
    </row>
    <row r="27" spans="2:22" ht="27" customHeight="1" x14ac:dyDescent="0.25">
      <c r="B27" s="73">
        <v>1</v>
      </c>
      <c r="C27" s="74">
        <f>D27</f>
        <v>60</v>
      </c>
      <c r="D27" s="76">
        <v>60</v>
      </c>
      <c r="E27" s="117" t="s">
        <v>25</v>
      </c>
      <c r="F27" s="118"/>
      <c r="G27" s="118"/>
      <c r="H27" s="119"/>
      <c r="I27" s="115">
        <v>240</v>
      </c>
      <c r="J27" s="116"/>
      <c r="K27" s="61">
        <f>SUM(I27:J27)</f>
        <v>240</v>
      </c>
      <c r="L27" s="61">
        <v>48</v>
      </c>
      <c r="M27" s="61">
        <v>5</v>
      </c>
      <c r="N27" s="61">
        <f t="shared" ref="N27:N34" si="0">SUM(D27*L27*M27)</f>
        <v>14400</v>
      </c>
      <c r="O27" s="62">
        <v>13.55</v>
      </c>
      <c r="P27" s="63">
        <f>SUM(O27)+1.55</f>
        <v>15.100000000000001</v>
      </c>
      <c r="Q27" s="62">
        <f>SUM(O27*D27)</f>
        <v>813</v>
      </c>
      <c r="R27" s="63">
        <f>SUM(P27*D27)</f>
        <v>906.00000000000011</v>
      </c>
      <c r="S27" s="71">
        <v>60</v>
      </c>
      <c r="T27" s="71">
        <v>35</v>
      </c>
      <c r="U27" s="72">
        <v>42</v>
      </c>
      <c r="V27" s="83">
        <f>SUM(U27*T27*S27)*D27/1000000</f>
        <v>5.2919999999999998</v>
      </c>
    </row>
    <row r="28" spans="2:22" ht="27" customHeight="1" x14ac:dyDescent="0.25">
      <c r="B28" s="60">
        <f>SUM(C27)+1</f>
        <v>61</v>
      </c>
      <c r="C28" s="74">
        <f>SUM(C27)+D28</f>
        <v>90</v>
      </c>
      <c r="D28" s="77">
        <v>30</v>
      </c>
      <c r="E28" s="96" t="s">
        <v>34</v>
      </c>
      <c r="F28" s="97"/>
      <c r="G28" s="97"/>
      <c r="H28" s="98"/>
      <c r="I28" s="95">
        <v>240</v>
      </c>
      <c r="J28" s="95"/>
      <c r="K28" s="61">
        <f t="shared" ref="K28:K46" si="1">SUM(E28:J28)</f>
        <v>240</v>
      </c>
      <c r="L28" s="61">
        <v>48</v>
      </c>
      <c r="M28" s="61">
        <v>5</v>
      </c>
      <c r="N28" s="61">
        <f t="shared" si="0"/>
        <v>7200</v>
      </c>
      <c r="O28" s="62">
        <v>13.55</v>
      </c>
      <c r="P28" s="63">
        <f t="shared" ref="P28:P46" si="2">SUM(O28)+1.55</f>
        <v>15.100000000000001</v>
      </c>
      <c r="Q28" s="62">
        <f t="shared" ref="Q28:Q46" si="3">SUM(O28*D28)</f>
        <v>406.5</v>
      </c>
      <c r="R28" s="63">
        <f t="shared" ref="R28:R46" si="4">SUM(P28*D28)</f>
        <v>453.00000000000006</v>
      </c>
      <c r="S28" s="61">
        <v>60</v>
      </c>
      <c r="T28" s="61">
        <v>35</v>
      </c>
      <c r="U28" s="61">
        <v>42</v>
      </c>
      <c r="V28" s="84">
        <f t="shared" ref="V28:V46" si="5">SUM(U28*T28*S28)*D28/1000000</f>
        <v>2.6459999999999999</v>
      </c>
    </row>
    <row r="29" spans="2:22" ht="27" customHeight="1" x14ac:dyDescent="0.25">
      <c r="B29" s="60">
        <f>SUM(C28)+1</f>
        <v>91</v>
      </c>
      <c r="C29" s="74">
        <f t="shared" ref="C29:C46" si="6">SUM(C28)+D29</f>
        <v>106</v>
      </c>
      <c r="D29" s="77">
        <v>16</v>
      </c>
      <c r="E29" s="96" t="s">
        <v>51</v>
      </c>
      <c r="F29" s="97"/>
      <c r="G29" s="97"/>
      <c r="H29" s="98"/>
      <c r="I29" s="95">
        <v>240</v>
      </c>
      <c r="J29" s="95"/>
      <c r="K29" s="61">
        <f t="shared" si="1"/>
        <v>240</v>
      </c>
      <c r="L29" s="61">
        <v>48</v>
      </c>
      <c r="M29" s="61">
        <v>5</v>
      </c>
      <c r="N29" s="61">
        <f t="shared" si="0"/>
        <v>3840</v>
      </c>
      <c r="O29" s="62">
        <v>13.55</v>
      </c>
      <c r="P29" s="63">
        <f t="shared" si="2"/>
        <v>15.100000000000001</v>
      </c>
      <c r="Q29" s="62">
        <f t="shared" si="3"/>
        <v>216.8</v>
      </c>
      <c r="R29" s="63">
        <f t="shared" si="4"/>
        <v>241.60000000000002</v>
      </c>
      <c r="S29" s="61">
        <v>60</v>
      </c>
      <c r="T29" s="61">
        <v>35</v>
      </c>
      <c r="U29" s="61">
        <v>42</v>
      </c>
      <c r="V29" s="84">
        <f t="shared" si="5"/>
        <v>1.4112</v>
      </c>
    </row>
    <row r="30" spans="2:22" ht="27.75" customHeight="1" x14ac:dyDescent="0.25">
      <c r="B30" s="60">
        <f t="shared" ref="B30:B46" si="7">SUM(C29)+1</f>
        <v>107</v>
      </c>
      <c r="C30" s="74">
        <f t="shared" si="6"/>
        <v>122</v>
      </c>
      <c r="D30" s="77">
        <v>16</v>
      </c>
      <c r="E30" s="120" t="s">
        <v>36</v>
      </c>
      <c r="F30" s="121"/>
      <c r="G30" s="121"/>
      <c r="H30" s="122"/>
      <c r="I30" s="95">
        <v>240</v>
      </c>
      <c r="J30" s="95"/>
      <c r="K30" s="61">
        <f t="shared" si="1"/>
        <v>240</v>
      </c>
      <c r="L30" s="61">
        <v>48</v>
      </c>
      <c r="M30" s="61">
        <v>5</v>
      </c>
      <c r="N30" s="61">
        <f t="shared" si="0"/>
        <v>3840</v>
      </c>
      <c r="O30" s="62">
        <v>13.55</v>
      </c>
      <c r="P30" s="63">
        <f t="shared" si="2"/>
        <v>15.100000000000001</v>
      </c>
      <c r="Q30" s="62">
        <f t="shared" si="3"/>
        <v>216.8</v>
      </c>
      <c r="R30" s="63">
        <f t="shared" si="4"/>
        <v>241.60000000000002</v>
      </c>
      <c r="S30" s="61">
        <v>60</v>
      </c>
      <c r="T30" s="61">
        <v>35</v>
      </c>
      <c r="U30" s="61">
        <v>42</v>
      </c>
      <c r="V30" s="84">
        <f t="shared" si="5"/>
        <v>1.4112</v>
      </c>
    </row>
    <row r="31" spans="2:22" ht="27" customHeight="1" x14ac:dyDescent="0.25">
      <c r="B31" s="60">
        <f t="shared" si="7"/>
        <v>123</v>
      </c>
      <c r="C31" s="74">
        <f t="shared" si="6"/>
        <v>137</v>
      </c>
      <c r="D31" s="77">
        <v>15</v>
      </c>
      <c r="E31" s="96" t="s">
        <v>44</v>
      </c>
      <c r="F31" s="97"/>
      <c r="G31" s="97"/>
      <c r="H31" s="98"/>
      <c r="I31" s="95">
        <v>240</v>
      </c>
      <c r="J31" s="95"/>
      <c r="K31" s="61">
        <f t="shared" si="1"/>
        <v>240</v>
      </c>
      <c r="L31" s="61">
        <v>48</v>
      </c>
      <c r="M31" s="61">
        <v>5</v>
      </c>
      <c r="N31" s="61">
        <f t="shared" si="0"/>
        <v>3600</v>
      </c>
      <c r="O31" s="62">
        <v>13.55</v>
      </c>
      <c r="P31" s="63">
        <f t="shared" si="2"/>
        <v>15.100000000000001</v>
      </c>
      <c r="Q31" s="62">
        <f t="shared" si="3"/>
        <v>203.25</v>
      </c>
      <c r="R31" s="63">
        <f t="shared" si="4"/>
        <v>226.50000000000003</v>
      </c>
      <c r="S31" s="61">
        <v>60</v>
      </c>
      <c r="T31" s="61">
        <v>35</v>
      </c>
      <c r="U31" s="61">
        <v>42</v>
      </c>
      <c r="V31" s="84">
        <f t="shared" si="5"/>
        <v>1.323</v>
      </c>
    </row>
    <row r="32" spans="2:22" ht="27" customHeight="1" x14ac:dyDescent="0.25">
      <c r="B32" s="60">
        <f t="shared" si="7"/>
        <v>138</v>
      </c>
      <c r="C32" s="74">
        <f t="shared" si="6"/>
        <v>150</v>
      </c>
      <c r="D32" s="77">
        <v>13</v>
      </c>
      <c r="E32" s="96" t="s">
        <v>37</v>
      </c>
      <c r="F32" s="97"/>
      <c r="G32" s="97"/>
      <c r="H32" s="98"/>
      <c r="I32" s="95">
        <v>240</v>
      </c>
      <c r="J32" s="95"/>
      <c r="K32" s="61">
        <f t="shared" si="1"/>
        <v>240</v>
      </c>
      <c r="L32" s="61">
        <v>48</v>
      </c>
      <c r="M32" s="61">
        <v>5</v>
      </c>
      <c r="N32" s="61">
        <f t="shared" si="0"/>
        <v>3120</v>
      </c>
      <c r="O32" s="62">
        <v>13.55</v>
      </c>
      <c r="P32" s="63">
        <f t="shared" si="2"/>
        <v>15.100000000000001</v>
      </c>
      <c r="Q32" s="62">
        <f t="shared" si="3"/>
        <v>176.15</v>
      </c>
      <c r="R32" s="63">
        <f t="shared" si="4"/>
        <v>196.3</v>
      </c>
      <c r="S32" s="61">
        <v>60</v>
      </c>
      <c r="T32" s="61">
        <v>35</v>
      </c>
      <c r="U32" s="61">
        <v>42</v>
      </c>
      <c r="V32" s="84">
        <f t="shared" si="5"/>
        <v>1.1466000000000001</v>
      </c>
    </row>
    <row r="33" spans="2:22" ht="27" customHeight="1" x14ac:dyDescent="0.25">
      <c r="B33" s="60">
        <f t="shared" si="7"/>
        <v>151</v>
      </c>
      <c r="C33" s="74">
        <f t="shared" si="6"/>
        <v>160</v>
      </c>
      <c r="D33" s="77">
        <v>10</v>
      </c>
      <c r="E33" s="96" t="s">
        <v>26</v>
      </c>
      <c r="F33" s="97"/>
      <c r="G33" s="97"/>
      <c r="H33" s="98"/>
      <c r="I33" s="95">
        <v>240</v>
      </c>
      <c r="J33" s="95"/>
      <c r="K33" s="61">
        <f t="shared" si="1"/>
        <v>240</v>
      </c>
      <c r="L33" s="61">
        <v>48</v>
      </c>
      <c r="M33" s="61">
        <v>5</v>
      </c>
      <c r="N33" s="61">
        <f t="shared" si="0"/>
        <v>2400</v>
      </c>
      <c r="O33" s="62">
        <v>13.55</v>
      </c>
      <c r="P33" s="63">
        <f t="shared" si="2"/>
        <v>15.100000000000001</v>
      </c>
      <c r="Q33" s="62">
        <f t="shared" si="3"/>
        <v>135.5</v>
      </c>
      <c r="R33" s="63">
        <f t="shared" si="4"/>
        <v>151</v>
      </c>
      <c r="S33" s="61">
        <v>60</v>
      </c>
      <c r="T33" s="61">
        <v>35</v>
      </c>
      <c r="U33" s="61">
        <v>42</v>
      </c>
      <c r="V33" s="84">
        <f t="shared" si="5"/>
        <v>0.88200000000000001</v>
      </c>
    </row>
    <row r="34" spans="2:22" ht="27" customHeight="1" x14ac:dyDescent="0.25">
      <c r="B34" s="60">
        <f t="shared" si="7"/>
        <v>161</v>
      </c>
      <c r="C34" s="74">
        <f t="shared" si="6"/>
        <v>176</v>
      </c>
      <c r="D34" s="77">
        <v>16</v>
      </c>
      <c r="E34" s="96" t="s">
        <v>38</v>
      </c>
      <c r="F34" s="97"/>
      <c r="G34" s="97"/>
      <c r="H34" s="98"/>
      <c r="I34" s="95">
        <v>240</v>
      </c>
      <c r="J34" s="95"/>
      <c r="K34" s="61">
        <f t="shared" si="1"/>
        <v>240</v>
      </c>
      <c r="L34" s="61">
        <v>48</v>
      </c>
      <c r="M34" s="61">
        <v>5</v>
      </c>
      <c r="N34" s="61">
        <f t="shared" si="0"/>
        <v>3840</v>
      </c>
      <c r="O34" s="62">
        <v>13.55</v>
      </c>
      <c r="P34" s="63">
        <f t="shared" si="2"/>
        <v>15.100000000000001</v>
      </c>
      <c r="Q34" s="62">
        <f t="shared" si="3"/>
        <v>216.8</v>
      </c>
      <c r="R34" s="63">
        <f t="shared" si="4"/>
        <v>241.60000000000002</v>
      </c>
      <c r="S34" s="61">
        <v>60</v>
      </c>
      <c r="T34" s="61">
        <v>35</v>
      </c>
      <c r="U34" s="61">
        <v>42</v>
      </c>
      <c r="V34" s="84">
        <f t="shared" si="5"/>
        <v>1.4112</v>
      </c>
    </row>
    <row r="35" spans="2:22" ht="27" customHeight="1" x14ac:dyDescent="0.25">
      <c r="B35" s="60">
        <f t="shared" si="7"/>
        <v>177</v>
      </c>
      <c r="C35" s="74">
        <f t="shared" si="6"/>
        <v>195</v>
      </c>
      <c r="D35" s="77">
        <v>19</v>
      </c>
      <c r="E35" s="96" t="s">
        <v>54</v>
      </c>
      <c r="F35" s="97"/>
      <c r="G35" s="97"/>
      <c r="H35" s="98"/>
      <c r="I35" s="95">
        <v>240</v>
      </c>
      <c r="J35" s="95"/>
      <c r="K35" s="61">
        <f t="shared" si="1"/>
        <v>240</v>
      </c>
      <c r="L35" s="61">
        <v>48</v>
      </c>
      <c r="M35" s="61">
        <v>5</v>
      </c>
      <c r="N35" s="61">
        <f>SUM(D35*L35*M35)</f>
        <v>4560</v>
      </c>
      <c r="O35" s="62">
        <v>13.55</v>
      </c>
      <c r="P35" s="63">
        <f t="shared" si="2"/>
        <v>15.100000000000001</v>
      </c>
      <c r="Q35" s="62">
        <f t="shared" si="3"/>
        <v>257.45</v>
      </c>
      <c r="R35" s="63">
        <f t="shared" si="4"/>
        <v>286.90000000000003</v>
      </c>
      <c r="S35" s="61">
        <v>60</v>
      </c>
      <c r="T35" s="61">
        <v>35</v>
      </c>
      <c r="U35" s="61">
        <v>42</v>
      </c>
      <c r="V35" s="84">
        <f t="shared" si="5"/>
        <v>1.6758</v>
      </c>
    </row>
    <row r="36" spans="2:22" ht="27" customHeight="1" x14ac:dyDescent="0.25">
      <c r="B36" s="60">
        <f t="shared" si="7"/>
        <v>196</v>
      </c>
      <c r="C36" s="74">
        <f t="shared" si="6"/>
        <v>209</v>
      </c>
      <c r="D36" s="77">
        <v>14</v>
      </c>
      <c r="E36" s="96" t="s">
        <v>29</v>
      </c>
      <c r="F36" s="97"/>
      <c r="G36" s="97"/>
      <c r="H36" s="98"/>
      <c r="I36" s="95">
        <v>240</v>
      </c>
      <c r="J36" s="95"/>
      <c r="K36" s="61">
        <f t="shared" si="1"/>
        <v>240</v>
      </c>
      <c r="L36" s="61">
        <v>48</v>
      </c>
      <c r="M36" s="61">
        <v>5</v>
      </c>
      <c r="N36" s="61">
        <f t="shared" ref="N36:N46" si="8">SUM(D36*L36*M36)</f>
        <v>3360</v>
      </c>
      <c r="O36" s="62">
        <v>13.55</v>
      </c>
      <c r="P36" s="63">
        <f t="shared" si="2"/>
        <v>15.100000000000001</v>
      </c>
      <c r="Q36" s="62">
        <f t="shared" si="3"/>
        <v>189.70000000000002</v>
      </c>
      <c r="R36" s="63">
        <f t="shared" si="4"/>
        <v>211.40000000000003</v>
      </c>
      <c r="S36" s="61">
        <v>60</v>
      </c>
      <c r="T36" s="61">
        <v>35</v>
      </c>
      <c r="U36" s="61">
        <v>42</v>
      </c>
      <c r="V36" s="84">
        <f t="shared" si="5"/>
        <v>1.2347999999999999</v>
      </c>
    </row>
    <row r="37" spans="2:22" ht="27" customHeight="1" x14ac:dyDescent="0.25">
      <c r="B37" s="60">
        <f t="shared" si="7"/>
        <v>210</v>
      </c>
      <c r="C37" s="74">
        <f t="shared" si="6"/>
        <v>221</v>
      </c>
      <c r="D37" s="77">
        <v>12</v>
      </c>
      <c r="E37" s="96" t="s">
        <v>39</v>
      </c>
      <c r="F37" s="97"/>
      <c r="G37" s="97"/>
      <c r="H37" s="98"/>
      <c r="I37" s="95">
        <v>240</v>
      </c>
      <c r="J37" s="95"/>
      <c r="K37" s="61">
        <f t="shared" si="1"/>
        <v>240</v>
      </c>
      <c r="L37" s="61">
        <v>48</v>
      </c>
      <c r="M37" s="61">
        <v>5</v>
      </c>
      <c r="N37" s="61">
        <f t="shared" si="8"/>
        <v>2880</v>
      </c>
      <c r="O37" s="62">
        <v>13.55</v>
      </c>
      <c r="P37" s="63">
        <f t="shared" si="2"/>
        <v>15.100000000000001</v>
      </c>
      <c r="Q37" s="62">
        <f t="shared" si="3"/>
        <v>162.60000000000002</v>
      </c>
      <c r="R37" s="63">
        <f t="shared" si="4"/>
        <v>181.20000000000002</v>
      </c>
      <c r="S37" s="61">
        <v>60</v>
      </c>
      <c r="T37" s="61">
        <v>35</v>
      </c>
      <c r="U37" s="61">
        <v>42</v>
      </c>
      <c r="V37" s="84">
        <f t="shared" si="5"/>
        <v>1.0584</v>
      </c>
    </row>
    <row r="38" spans="2:22" ht="25.5" customHeight="1" x14ac:dyDescent="0.25">
      <c r="B38" s="60">
        <f t="shared" si="7"/>
        <v>222</v>
      </c>
      <c r="C38" s="74">
        <f t="shared" si="6"/>
        <v>239</v>
      </c>
      <c r="D38" s="77">
        <v>18</v>
      </c>
      <c r="E38" s="96" t="s">
        <v>55</v>
      </c>
      <c r="F38" s="97"/>
      <c r="G38" s="97"/>
      <c r="H38" s="98"/>
      <c r="I38" s="95">
        <v>240</v>
      </c>
      <c r="J38" s="95"/>
      <c r="K38" s="61">
        <f t="shared" si="1"/>
        <v>240</v>
      </c>
      <c r="L38" s="61">
        <v>48</v>
      </c>
      <c r="M38" s="61">
        <v>5</v>
      </c>
      <c r="N38" s="61">
        <f t="shared" si="8"/>
        <v>4320</v>
      </c>
      <c r="O38" s="62">
        <v>13.55</v>
      </c>
      <c r="P38" s="63">
        <f t="shared" si="2"/>
        <v>15.100000000000001</v>
      </c>
      <c r="Q38" s="62">
        <f t="shared" si="3"/>
        <v>243.9</v>
      </c>
      <c r="R38" s="63">
        <f t="shared" si="4"/>
        <v>271.8</v>
      </c>
      <c r="S38" s="61">
        <v>60</v>
      </c>
      <c r="T38" s="61">
        <v>35</v>
      </c>
      <c r="U38" s="61">
        <v>42</v>
      </c>
      <c r="V38" s="84">
        <f t="shared" si="5"/>
        <v>1.5875999999999999</v>
      </c>
    </row>
    <row r="39" spans="2:22" ht="25.5" customHeight="1" x14ac:dyDescent="0.25">
      <c r="B39" s="60">
        <f t="shared" si="7"/>
        <v>240</v>
      </c>
      <c r="C39" s="74">
        <f t="shared" si="6"/>
        <v>255</v>
      </c>
      <c r="D39" s="77">
        <v>16</v>
      </c>
      <c r="E39" s="96" t="s">
        <v>40</v>
      </c>
      <c r="F39" s="97"/>
      <c r="G39" s="97"/>
      <c r="H39" s="98"/>
      <c r="I39" s="95">
        <v>240</v>
      </c>
      <c r="J39" s="95"/>
      <c r="K39" s="61">
        <f t="shared" si="1"/>
        <v>240</v>
      </c>
      <c r="L39" s="61">
        <v>48</v>
      </c>
      <c r="M39" s="61">
        <v>5</v>
      </c>
      <c r="N39" s="61">
        <f t="shared" si="8"/>
        <v>3840</v>
      </c>
      <c r="O39" s="62">
        <v>13.55</v>
      </c>
      <c r="P39" s="63">
        <f t="shared" si="2"/>
        <v>15.100000000000001</v>
      </c>
      <c r="Q39" s="62">
        <f t="shared" si="3"/>
        <v>216.8</v>
      </c>
      <c r="R39" s="63">
        <f t="shared" si="4"/>
        <v>241.60000000000002</v>
      </c>
      <c r="S39" s="61">
        <v>60</v>
      </c>
      <c r="T39" s="61">
        <v>35</v>
      </c>
      <c r="U39" s="61">
        <v>42</v>
      </c>
      <c r="V39" s="84">
        <f t="shared" si="5"/>
        <v>1.4112</v>
      </c>
    </row>
    <row r="40" spans="2:22" ht="27" customHeight="1" x14ac:dyDescent="0.25">
      <c r="B40" s="60">
        <f t="shared" si="7"/>
        <v>256</v>
      </c>
      <c r="C40" s="74">
        <f t="shared" si="6"/>
        <v>269</v>
      </c>
      <c r="D40" s="77">
        <v>14</v>
      </c>
      <c r="E40" s="96" t="s">
        <v>56</v>
      </c>
      <c r="F40" s="97"/>
      <c r="G40" s="97"/>
      <c r="H40" s="98"/>
      <c r="I40" s="95">
        <v>240</v>
      </c>
      <c r="J40" s="95"/>
      <c r="K40" s="61">
        <f t="shared" si="1"/>
        <v>240</v>
      </c>
      <c r="L40" s="61">
        <v>48</v>
      </c>
      <c r="M40" s="61">
        <v>5</v>
      </c>
      <c r="N40" s="61">
        <f t="shared" si="8"/>
        <v>3360</v>
      </c>
      <c r="O40" s="62">
        <v>13.55</v>
      </c>
      <c r="P40" s="63">
        <f t="shared" si="2"/>
        <v>15.100000000000001</v>
      </c>
      <c r="Q40" s="62">
        <f t="shared" si="3"/>
        <v>189.70000000000002</v>
      </c>
      <c r="R40" s="63">
        <f t="shared" si="4"/>
        <v>211.40000000000003</v>
      </c>
      <c r="S40" s="61">
        <v>60</v>
      </c>
      <c r="T40" s="61">
        <v>35</v>
      </c>
      <c r="U40" s="61">
        <v>42</v>
      </c>
      <c r="V40" s="84">
        <f t="shared" si="5"/>
        <v>1.2347999999999999</v>
      </c>
    </row>
    <row r="41" spans="2:22" ht="27" customHeight="1" x14ac:dyDescent="0.25">
      <c r="B41" s="60">
        <f t="shared" si="7"/>
        <v>270</v>
      </c>
      <c r="C41" s="74">
        <f t="shared" si="6"/>
        <v>286</v>
      </c>
      <c r="D41" s="77">
        <v>17</v>
      </c>
      <c r="E41" s="96" t="s">
        <v>35</v>
      </c>
      <c r="F41" s="97"/>
      <c r="G41" s="97"/>
      <c r="H41" s="98"/>
      <c r="I41" s="95">
        <v>240</v>
      </c>
      <c r="J41" s="95"/>
      <c r="K41" s="61">
        <f t="shared" si="1"/>
        <v>240</v>
      </c>
      <c r="L41" s="61">
        <v>48</v>
      </c>
      <c r="M41" s="61">
        <v>5</v>
      </c>
      <c r="N41" s="61">
        <f t="shared" si="8"/>
        <v>4080</v>
      </c>
      <c r="O41" s="62">
        <v>13.55</v>
      </c>
      <c r="P41" s="63">
        <f t="shared" si="2"/>
        <v>15.100000000000001</v>
      </c>
      <c r="Q41" s="62">
        <f t="shared" si="3"/>
        <v>230.35000000000002</v>
      </c>
      <c r="R41" s="63">
        <f t="shared" si="4"/>
        <v>256.70000000000005</v>
      </c>
      <c r="S41" s="61">
        <v>60</v>
      </c>
      <c r="T41" s="61">
        <v>35</v>
      </c>
      <c r="U41" s="61">
        <v>42</v>
      </c>
      <c r="V41" s="84">
        <f t="shared" si="5"/>
        <v>1.4994000000000001</v>
      </c>
    </row>
    <row r="42" spans="2:22" ht="27" customHeight="1" x14ac:dyDescent="0.25">
      <c r="B42" s="60">
        <f t="shared" si="7"/>
        <v>287</v>
      </c>
      <c r="C42" s="74">
        <f t="shared" si="6"/>
        <v>296</v>
      </c>
      <c r="D42" s="77">
        <v>10</v>
      </c>
      <c r="E42" s="96" t="s">
        <v>43</v>
      </c>
      <c r="F42" s="97"/>
      <c r="G42" s="97"/>
      <c r="H42" s="98"/>
      <c r="I42" s="95">
        <v>240</v>
      </c>
      <c r="J42" s="95"/>
      <c r="K42" s="61">
        <f t="shared" si="1"/>
        <v>240</v>
      </c>
      <c r="L42" s="61">
        <v>48</v>
      </c>
      <c r="M42" s="61">
        <v>5</v>
      </c>
      <c r="N42" s="61">
        <f t="shared" si="8"/>
        <v>2400</v>
      </c>
      <c r="O42" s="62">
        <v>13.55</v>
      </c>
      <c r="P42" s="63">
        <f t="shared" si="2"/>
        <v>15.100000000000001</v>
      </c>
      <c r="Q42" s="62">
        <f t="shared" si="3"/>
        <v>135.5</v>
      </c>
      <c r="R42" s="63">
        <f t="shared" si="4"/>
        <v>151</v>
      </c>
      <c r="S42" s="61">
        <v>60</v>
      </c>
      <c r="T42" s="61">
        <v>35</v>
      </c>
      <c r="U42" s="61">
        <v>42</v>
      </c>
      <c r="V42" s="84">
        <f t="shared" si="5"/>
        <v>0.88200000000000001</v>
      </c>
    </row>
    <row r="43" spans="2:22" ht="25.5" customHeight="1" x14ac:dyDescent="0.25">
      <c r="B43" s="60">
        <f t="shared" si="7"/>
        <v>297</v>
      </c>
      <c r="C43" s="74">
        <f t="shared" si="6"/>
        <v>322</v>
      </c>
      <c r="D43" s="77">
        <v>26</v>
      </c>
      <c r="E43" s="96" t="s">
        <v>41</v>
      </c>
      <c r="F43" s="97"/>
      <c r="G43" s="97"/>
      <c r="H43" s="98"/>
      <c r="I43" s="95">
        <v>240</v>
      </c>
      <c r="J43" s="95"/>
      <c r="K43" s="61">
        <f t="shared" si="1"/>
        <v>240</v>
      </c>
      <c r="L43" s="61">
        <v>48</v>
      </c>
      <c r="M43" s="61">
        <v>5</v>
      </c>
      <c r="N43" s="61">
        <f t="shared" si="8"/>
        <v>6240</v>
      </c>
      <c r="O43" s="62">
        <v>13.55</v>
      </c>
      <c r="P43" s="63">
        <f t="shared" si="2"/>
        <v>15.100000000000001</v>
      </c>
      <c r="Q43" s="62">
        <f t="shared" si="3"/>
        <v>352.3</v>
      </c>
      <c r="R43" s="63">
        <f t="shared" si="4"/>
        <v>392.6</v>
      </c>
      <c r="S43" s="61">
        <v>60</v>
      </c>
      <c r="T43" s="61">
        <v>35</v>
      </c>
      <c r="U43" s="61">
        <v>42</v>
      </c>
      <c r="V43" s="84">
        <f t="shared" si="5"/>
        <v>2.2932000000000001</v>
      </c>
    </row>
    <row r="44" spans="2:22" ht="25.5" customHeight="1" x14ac:dyDescent="0.25">
      <c r="B44" s="60">
        <f t="shared" si="7"/>
        <v>323</v>
      </c>
      <c r="C44" s="74">
        <f t="shared" si="6"/>
        <v>336</v>
      </c>
      <c r="D44" s="77">
        <v>14</v>
      </c>
      <c r="E44" s="96" t="s">
        <v>52</v>
      </c>
      <c r="F44" s="97"/>
      <c r="G44" s="97"/>
      <c r="H44" s="98"/>
      <c r="I44" s="95">
        <v>240</v>
      </c>
      <c r="J44" s="95"/>
      <c r="K44" s="61">
        <f t="shared" si="1"/>
        <v>240</v>
      </c>
      <c r="L44" s="61">
        <v>48</v>
      </c>
      <c r="M44" s="61">
        <v>5</v>
      </c>
      <c r="N44" s="61">
        <f t="shared" si="8"/>
        <v>3360</v>
      </c>
      <c r="O44" s="62">
        <v>13.55</v>
      </c>
      <c r="P44" s="63">
        <f t="shared" si="2"/>
        <v>15.100000000000001</v>
      </c>
      <c r="Q44" s="62">
        <f t="shared" si="3"/>
        <v>189.70000000000002</v>
      </c>
      <c r="R44" s="63">
        <f t="shared" si="4"/>
        <v>211.40000000000003</v>
      </c>
      <c r="S44" s="61">
        <v>60</v>
      </c>
      <c r="T44" s="61">
        <v>35</v>
      </c>
      <c r="U44" s="61">
        <v>42</v>
      </c>
      <c r="V44" s="84">
        <f t="shared" si="5"/>
        <v>1.2347999999999999</v>
      </c>
    </row>
    <row r="45" spans="2:22" ht="25.5" customHeight="1" x14ac:dyDescent="0.25">
      <c r="B45" s="60">
        <f t="shared" si="7"/>
        <v>337</v>
      </c>
      <c r="C45" s="74">
        <f t="shared" si="6"/>
        <v>355</v>
      </c>
      <c r="D45" s="77">
        <v>19</v>
      </c>
      <c r="E45" s="96" t="s">
        <v>53</v>
      </c>
      <c r="F45" s="97"/>
      <c r="G45" s="97"/>
      <c r="H45" s="98"/>
      <c r="I45" s="95">
        <v>240</v>
      </c>
      <c r="J45" s="95"/>
      <c r="K45" s="61">
        <f t="shared" si="1"/>
        <v>240</v>
      </c>
      <c r="L45" s="61">
        <v>48</v>
      </c>
      <c r="M45" s="61">
        <v>5</v>
      </c>
      <c r="N45" s="61">
        <f t="shared" si="8"/>
        <v>4560</v>
      </c>
      <c r="O45" s="62">
        <v>13.55</v>
      </c>
      <c r="P45" s="63">
        <f t="shared" si="2"/>
        <v>15.100000000000001</v>
      </c>
      <c r="Q45" s="62">
        <f t="shared" si="3"/>
        <v>257.45</v>
      </c>
      <c r="R45" s="63">
        <f t="shared" si="4"/>
        <v>286.90000000000003</v>
      </c>
      <c r="S45" s="61">
        <v>60</v>
      </c>
      <c r="T45" s="61">
        <v>35</v>
      </c>
      <c r="U45" s="61">
        <v>42</v>
      </c>
      <c r="V45" s="84">
        <f t="shared" si="5"/>
        <v>1.6758</v>
      </c>
    </row>
    <row r="46" spans="2:22" ht="25.5" customHeight="1" x14ac:dyDescent="0.25">
      <c r="B46" s="60">
        <f t="shared" si="7"/>
        <v>356</v>
      </c>
      <c r="C46" s="74">
        <f t="shared" si="6"/>
        <v>435</v>
      </c>
      <c r="D46" s="77">
        <v>80</v>
      </c>
      <c r="E46" s="96" t="s">
        <v>42</v>
      </c>
      <c r="F46" s="97"/>
      <c r="G46" s="97"/>
      <c r="H46" s="98"/>
      <c r="I46" s="95">
        <v>240</v>
      </c>
      <c r="J46" s="95"/>
      <c r="K46" s="61">
        <f t="shared" si="1"/>
        <v>240</v>
      </c>
      <c r="L46" s="61">
        <v>48</v>
      </c>
      <c r="M46" s="61">
        <v>5</v>
      </c>
      <c r="N46" s="61">
        <f t="shared" si="8"/>
        <v>19200</v>
      </c>
      <c r="O46" s="62">
        <v>13.55</v>
      </c>
      <c r="P46" s="63">
        <f t="shared" si="2"/>
        <v>15.100000000000001</v>
      </c>
      <c r="Q46" s="62">
        <f t="shared" si="3"/>
        <v>1084</v>
      </c>
      <c r="R46" s="63">
        <f t="shared" si="4"/>
        <v>1208</v>
      </c>
      <c r="S46" s="61">
        <v>60</v>
      </c>
      <c r="T46" s="61">
        <v>35</v>
      </c>
      <c r="U46" s="61">
        <v>42</v>
      </c>
      <c r="V46" s="84">
        <f t="shared" si="5"/>
        <v>7.056</v>
      </c>
    </row>
    <row r="47" spans="2:22" ht="30" customHeight="1" x14ac:dyDescent="0.25">
      <c r="B47" s="61"/>
      <c r="C47" s="61"/>
      <c r="D47" s="36">
        <f>SUM(D27:D46)</f>
        <v>435</v>
      </c>
      <c r="E47" s="70"/>
      <c r="F47" s="70"/>
      <c r="G47" s="70"/>
      <c r="H47" s="70"/>
      <c r="I47" s="168"/>
      <c r="J47" s="169"/>
      <c r="K47" s="123"/>
      <c r="L47" s="124"/>
      <c r="M47" s="36"/>
      <c r="N47" s="36">
        <f>SUM(N27:N46)</f>
        <v>104400</v>
      </c>
      <c r="O47" s="67">
        <f>SUM(O27:O46)</f>
        <v>271.00000000000011</v>
      </c>
      <c r="P47" s="67">
        <f>SUM(P27:P46)</f>
        <v>302</v>
      </c>
      <c r="Q47" s="67">
        <f>SUM(Q27:Q46)</f>
        <v>5894.2499999999991</v>
      </c>
      <c r="R47" s="67">
        <f>SUM(R27:R46)</f>
        <v>6568.5</v>
      </c>
      <c r="S47" s="36"/>
      <c r="T47" s="36"/>
      <c r="U47" s="36"/>
      <c r="V47" s="67">
        <f>SUM(V27:V46)</f>
        <v>38.366999999999997</v>
      </c>
    </row>
    <row r="48" spans="2:22" ht="23.25" x14ac:dyDescent="0.25">
      <c r="I48" s="78"/>
      <c r="J48" s="78"/>
    </row>
    <row r="49" spans="2:11" ht="23.25" x14ac:dyDescent="0.25">
      <c r="I49" s="170"/>
      <c r="J49" s="170"/>
    </row>
    <row r="52" spans="2:11" ht="26.25" customHeight="1" x14ac:dyDescent="0.4">
      <c r="B52" s="91"/>
      <c r="C52" s="91"/>
      <c r="D52" s="91"/>
      <c r="E52" s="91"/>
      <c r="F52" s="91"/>
      <c r="G52" s="91"/>
      <c r="H52" s="91"/>
    </row>
    <row r="53" spans="2:11" ht="23.25" customHeight="1" x14ac:dyDescent="0.4">
      <c r="B53" s="91"/>
      <c r="C53" s="91"/>
      <c r="D53" s="91"/>
      <c r="E53" s="91"/>
      <c r="F53" s="91"/>
      <c r="G53" s="91"/>
      <c r="H53" s="91"/>
    </row>
    <row r="54" spans="2:11" ht="23.25" customHeight="1" x14ac:dyDescent="0.4">
      <c r="B54" s="91"/>
      <c r="C54" s="91"/>
      <c r="D54" s="91"/>
      <c r="E54" s="91"/>
      <c r="F54" s="91"/>
      <c r="G54" s="91"/>
      <c r="H54" s="91"/>
    </row>
    <row r="55" spans="2:11" ht="23.25" customHeight="1" x14ac:dyDescent="0.4">
      <c r="B55" s="91"/>
      <c r="C55" s="91"/>
      <c r="D55" s="91"/>
      <c r="E55" s="91"/>
      <c r="F55" s="91"/>
      <c r="G55" s="91"/>
      <c r="H55" s="91"/>
    </row>
    <row r="56" spans="2:11" ht="23.25" customHeight="1" x14ac:dyDescent="0.4">
      <c r="B56" s="91"/>
      <c r="C56" s="91"/>
      <c r="D56" s="91"/>
      <c r="E56" s="91"/>
      <c r="F56" s="91"/>
      <c r="G56" s="91"/>
      <c r="H56" s="91"/>
    </row>
    <row r="57" spans="2:11" ht="23.25" customHeight="1" x14ac:dyDescent="0.4">
      <c r="B57" s="91"/>
      <c r="C57" s="91"/>
      <c r="D57" s="91"/>
      <c r="E57" s="91"/>
      <c r="F57" s="91"/>
      <c r="G57" s="91"/>
      <c r="H57" s="91"/>
    </row>
    <row r="58" spans="2:11" ht="23.25" customHeight="1" x14ac:dyDescent="0.4">
      <c r="B58" s="91"/>
      <c r="C58" s="91"/>
      <c r="D58" s="91"/>
      <c r="E58" s="91"/>
      <c r="F58" s="91"/>
      <c r="G58" s="91"/>
      <c r="H58" s="91"/>
      <c r="I58" s="68"/>
      <c r="J58" s="68"/>
      <c r="K58" s="64"/>
    </row>
    <row r="59" spans="2:11" ht="23.25" customHeight="1" x14ac:dyDescent="0.4">
      <c r="B59" s="91"/>
      <c r="C59" s="91"/>
      <c r="D59" s="91"/>
      <c r="E59" s="91"/>
      <c r="F59" s="91"/>
      <c r="G59" s="91"/>
      <c r="H59" s="91"/>
      <c r="I59" s="68"/>
      <c r="J59" s="68"/>
      <c r="K59" s="64"/>
    </row>
    <row r="60" spans="2:11" ht="23.25" x14ac:dyDescent="0.35">
      <c r="I60" s="68"/>
      <c r="J60" s="68"/>
      <c r="K60" s="69"/>
    </row>
    <row r="61" spans="2:11" ht="23.25" x14ac:dyDescent="0.35">
      <c r="I61" s="68"/>
      <c r="J61" s="68"/>
      <c r="K61" s="69"/>
    </row>
    <row r="62" spans="2:11" ht="23.25" x14ac:dyDescent="0.35">
      <c r="I62" s="68"/>
      <c r="J62" s="68"/>
      <c r="K62" s="64"/>
    </row>
  </sheetData>
  <mergeCells count="59">
    <mergeCell ref="E46:H46"/>
    <mergeCell ref="I47:J47"/>
    <mergeCell ref="I49:J49"/>
    <mergeCell ref="I44:J44"/>
    <mergeCell ref="I45:J45"/>
    <mergeCell ref="I46:J46"/>
    <mergeCell ref="E41:H41"/>
    <mergeCell ref="E44:H44"/>
    <mergeCell ref="E45:H45"/>
    <mergeCell ref="E42:H42"/>
    <mergeCell ref="E43:H43"/>
    <mergeCell ref="B2:V3"/>
    <mergeCell ref="M4:V5"/>
    <mergeCell ref="B25:C25"/>
    <mergeCell ref="S25:U25"/>
    <mergeCell ref="V25:V26"/>
    <mergeCell ref="B4:L9"/>
    <mergeCell ref="B18:D18"/>
    <mergeCell ref="E18:L18"/>
    <mergeCell ref="E17:L17"/>
    <mergeCell ref="B16:D16"/>
    <mergeCell ref="B17:D17"/>
    <mergeCell ref="I26:J26"/>
    <mergeCell ref="Q16:V18"/>
    <mergeCell ref="K47:L47"/>
    <mergeCell ref="I43:J43"/>
    <mergeCell ref="I37:J37"/>
    <mergeCell ref="I38:J38"/>
    <mergeCell ref="I39:J39"/>
    <mergeCell ref="I40:J40"/>
    <mergeCell ref="I41:J41"/>
    <mergeCell ref="I42:J42"/>
    <mergeCell ref="E40:H40"/>
    <mergeCell ref="I27:J27"/>
    <mergeCell ref="I28:J28"/>
    <mergeCell ref="I29:J29"/>
    <mergeCell ref="E27:H27"/>
    <mergeCell ref="E28:H28"/>
    <mergeCell ref="E29:H29"/>
    <mergeCell ref="E30:H30"/>
    <mergeCell ref="E31:H31"/>
    <mergeCell ref="E32:H32"/>
    <mergeCell ref="E37:H37"/>
    <mergeCell ref="E38:H38"/>
    <mergeCell ref="E36:H36"/>
    <mergeCell ref="I36:J36"/>
    <mergeCell ref="I33:J33"/>
    <mergeCell ref="I34:J34"/>
    <mergeCell ref="I30:J30"/>
    <mergeCell ref="E39:H39"/>
    <mergeCell ref="M6:O7"/>
    <mergeCell ref="M16:P18"/>
    <mergeCell ref="E26:H26"/>
    <mergeCell ref="E33:H33"/>
    <mergeCell ref="E34:H34"/>
    <mergeCell ref="E35:H35"/>
    <mergeCell ref="I31:J31"/>
    <mergeCell ref="I32:J32"/>
    <mergeCell ref="I35:J35"/>
  </mergeCells>
  <phoneticPr fontId="0" type="noConversion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2023-12-16T09:52:34Z</dcterms:created>
  <dcterms:modified xsi:type="dcterms:W3CDTF">2024-12-06T08:51:22Z</dcterms:modified>
</cp:coreProperties>
</file>